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0" yWindow="0" windowWidth="20490" windowHeight="7755"/>
  </bookViews>
  <sheets>
    <sheet name="Annx 1" sheetId="1" r:id="rId1"/>
    <sheet name="Summary" sheetId="2" r:id="rId2"/>
  </sheets>
  <definedNames>
    <definedName name="_xlnm.Print_Area" localSheetId="1">Summary!$A$1:$T$107</definedName>
  </definedNames>
  <calcPr calcId="124519"/>
</workbook>
</file>

<file path=xl/calcChain.xml><?xml version="1.0" encoding="utf-8"?>
<calcChain xmlns="http://schemas.openxmlformats.org/spreadsheetml/2006/main">
  <c r="H80" i="2"/>
  <c r="H88"/>
  <c r="D94"/>
  <c r="T46"/>
  <c r="H46"/>
  <c r="E46"/>
  <c r="D46"/>
  <c r="T34"/>
  <c r="Q34"/>
  <c r="P34"/>
  <c r="O34"/>
  <c r="N34"/>
  <c r="G34"/>
  <c r="F34"/>
  <c r="E34"/>
  <c r="D34"/>
  <c r="H33"/>
  <c r="H32"/>
  <c r="H31"/>
  <c r="H30"/>
  <c r="H29"/>
  <c r="H23"/>
  <c r="H22"/>
  <c r="H21"/>
  <c r="H20"/>
  <c r="H19"/>
  <c r="H18"/>
  <c r="D73" l="1"/>
  <c r="T73"/>
  <c r="E73"/>
  <c r="T94"/>
  <c r="E94"/>
  <c r="Q94"/>
  <c r="P94"/>
  <c r="O94"/>
  <c r="N94"/>
  <c r="H92"/>
  <c r="H91"/>
  <c r="H89"/>
  <c r="T107"/>
  <c r="S107"/>
  <c r="R107"/>
  <c r="Q107"/>
  <c r="P107"/>
  <c r="O107"/>
  <c r="N107"/>
  <c r="I107"/>
  <c r="H107"/>
  <c r="G107"/>
  <c r="F107"/>
  <c r="E107"/>
  <c r="D107"/>
  <c r="S73"/>
  <c r="Q73"/>
  <c r="P73"/>
  <c r="O73"/>
  <c r="N73"/>
  <c r="G73"/>
  <c r="F73"/>
  <c r="H87"/>
  <c r="H42"/>
  <c r="H40"/>
  <c r="H38"/>
  <c r="H36"/>
  <c r="H26"/>
  <c r="H24"/>
  <c r="H71"/>
  <c r="H69"/>
  <c r="H67"/>
  <c r="H65"/>
  <c r="H63"/>
  <c r="H61"/>
  <c r="H59"/>
  <c r="H57"/>
  <c r="H55"/>
  <c r="G94"/>
  <c r="F94"/>
  <c r="S7"/>
  <c r="R7"/>
  <c r="H93"/>
  <c r="H90"/>
  <c r="Q95"/>
  <c r="Q7" s="1"/>
  <c r="H64"/>
  <c r="H53"/>
  <c r="R46"/>
  <c r="Q46"/>
  <c r="P46"/>
  <c r="O46"/>
  <c r="N46"/>
  <c r="G46"/>
  <c r="F46"/>
  <c r="F47" s="1"/>
  <c r="F6" s="1"/>
  <c r="R34"/>
  <c r="H17"/>
  <c r="H34" l="1"/>
  <c r="H47" s="1"/>
  <c r="H6" s="1"/>
  <c r="H73"/>
  <c r="G95"/>
  <c r="T47"/>
  <c r="T6" s="1"/>
  <c r="O47"/>
  <c r="O6" s="1"/>
  <c r="Q47"/>
  <c r="Q6" s="1"/>
  <c r="N47"/>
  <c r="N6" s="1"/>
  <c r="P47"/>
  <c r="P6" s="1"/>
  <c r="D47"/>
  <c r="D6" s="1"/>
  <c r="O95"/>
  <c r="O7" s="1"/>
  <c r="E47"/>
  <c r="I47" s="1"/>
  <c r="G47"/>
  <c r="G6" s="1"/>
  <c r="D95"/>
  <c r="D7" s="1"/>
  <c r="F95"/>
  <c r="N95"/>
  <c r="N7" s="1"/>
  <c r="P95"/>
  <c r="P7" s="1"/>
  <c r="T95"/>
  <c r="T7" s="1"/>
  <c r="H79"/>
  <c r="R47"/>
  <c r="E6" l="1"/>
  <c r="S47"/>
  <c r="S6" s="1"/>
  <c r="R6"/>
  <c r="T11" l="1"/>
  <c r="D11" l="1"/>
  <c r="E95"/>
  <c r="E7" s="1"/>
  <c r="E11" s="1"/>
  <c r="I21" s="1"/>
  <c r="H78"/>
  <c r="H94" s="1"/>
  <c r="I31" l="1"/>
  <c r="I32"/>
  <c r="I33"/>
  <c r="I30"/>
  <c r="I18"/>
  <c r="I19"/>
  <c r="I20"/>
  <c r="I22"/>
  <c r="I23"/>
  <c r="I88"/>
  <c r="I80"/>
  <c r="I61"/>
  <c r="I83"/>
  <c r="I79"/>
  <c r="I71"/>
  <c r="I63"/>
  <c r="I65"/>
  <c r="I92"/>
  <c r="I91"/>
  <c r="I89"/>
  <c r="I29"/>
  <c r="I93"/>
  <c r="I90"/>
  <c r="I87"/>
  <c r="I78"/>
  <c r="I17"/>
  <c r="H95"/>
  <c r="H7" s="1"/>
  <c r="I76" s="1"/>
  <c r="I73" l="1"/>
  <c r="I94"/>
  <c r="I81"/>
  <c r="I85"/>
  <c r="H11"/>
  <c r="I45" l="1"/>
  <c r="S21"/>
  <c r="S44"/>
  <c r="I44"/>
  <c r="I46" s="1"/>
  <c r="S18"/>
  <c r="S19"/>
  <c r="S20"/>
  <c r="S22"/>
  <c r="S23"/>
  <c r="I95"/>
  <c r="S26"/>
  <c r="S38"/>
  <c r="I40"/>
  <c r="S17"/>
  <c r="I26"/>
  <c r="I42"/>
  <c r="S36"/>
  <c r="I36"/>
  <c r="I38"/>
  <c r="S24"/>
  <c r="S40"/>
  <c r="S42"/>
  <c r="I24"/>
  <c r="I34" s="1"/>
  <c r="I6"/>
  <c r="I7"/>
  <c r="S34" l="1"/>
  <c r="I11"/>
  <c r="S46"/>
</calcChain>
</file>

<file path=xl/sharedStrings.xml><?xml version="1.0" encoding="utf-8"?>
<sst xmlns="http://schemas.openxmlformats.org/spreadsheetml/2006/main" count="293" uniqueCount="161">
  <si>
    <t>ANNEXURE -I</t>
  </si>
  <si>
    <t>Name of Listed Entity:</t>
  </si>
  <si>
    <t>Declaration: The Listed entity is required to submit the following declaration to the extent of submission of information:-</t>
  </si>
  <si>
    <t>Particulars</t>
  </si>
  <si>
    <t>Yes*</t>
  </si>
  <si>
    <t>No*</t>
  </si>
  <si>
    <t>Whether the Listed Entity has issued any partly paid up shares?</t>
  </si>
  <si>
    <t>Whether the Listed Entity has issued any Convertible Securities or Warrants?</t>
  </si>
  <si>
    <t>Whether the Listed Entity has any shares against which depository receipts are issued?</t>
  </si>
  <si>
    <t>Whether the Listed Entity has any shares in locked-in?</t>
  </si>
  <si>
    <t>Whether any shares held by promoters are pledge or otherwise encumbered?</t>
  </si>
  <si>
    <t>* If the Listed Entity selects the option ‘No’ for the questions above, the columns for the partly paid up shares, Outstanding Convertible Securities/Warrants, depository receipts, locked-in shares, No of shares pledged or otherwise encumbered by promoters, as applicable, shall not be displayed at the time of dissemination on the Stock Exchange website. Also wherever there is ‘No’ declared by Listed Entity in above table the values will be considered as ‘Zero’ by default on submission of the format of holding of specified securities.</t>
  </si>
  <si>
    <t>The tabular format for disclosure of holding of specified securities is as follows:-</t>
  </si>
  <si>
    <t>Table I - Summary statement holding of specified securities</t>
  </si>
  <si>
    <t>No of Voting Rights</t>
  </si>
  <si>
    <t>Total</t>
  </si>
  <si>
    <t>Total as a % of (A+B+C)</t>
  </si>
  <si>
    <t>No. (a)</t>
  </si>
  <si>
    <t>As a % of total shares held (b)</t>
  </si>
  <si>
    <t>Category (I)</t>
  </si>
  <si>
    <t>Category of shareholder (II)</t>
  </si>
  <si>
    <t>Nos of shareholders (III)</t>
  </si>
  <si>
    <t>No of fully paid-up equity shares held (IV)</t>
  </si>
  <si>
    <t>No of Partly paid-up equity shares held (V)</t>
  </si>
  <si>
    <t>No of shares underlying Depository Receipts (VI)</t>
  </si>
  <si>
    <t>Total nos. shares held (VII) = (IV)+(V)+(VI)</t>
  </si>
  <si>
    <t>Number of Voting Rights held in each class of securities  (IX)</t>
  </si>
  <si>
    <t>No of shares Underlying Outstanding convertible securities (Including Warrants) (X)</t>
  </si>
  <si>
    <t>Number of Locked in shares (XII)</t>
  </si>
  <si>
    <t>Number of shares pledged or otherwise encumbared  (XIII)</t>
  </si>
  <si>
    <t>Number of equity shares held  in dematerilized   form (XIV)</t>
  </si>
  <si>
    <t>(A)</t>
  </si>
  <si>
    <t>Promoter &amp; Promoter Group</t>
  </si>
  <si>
    <t xml:space="preserve">(B) </t>
  </si>
  <si>
    <t>Public</t>
  </si>
  <si>
    <t>( C)</t>
  </si>
  <si>
    <t>Non Promoter- Non Public</t>
  </si>
  <si>
    <t>( C1)</t>
  </si>
  <si>
    <t>Shares underlying DRs</t>
  </si>
  <si>
    <t>NA</t>
  </si>
  <si>
    <t>Shares held by Employee Trusts</t>
  </si>
  <si>
    <t xml:space="preserve">( C2) </t>
  </si>
  <si>
    <t>Class eg: X</t>
  </si>
  <si>
    <t>Class eg: Y</t>
  </si>
  <si>
    <t xml:space="preserve"> </t>
  </si>
  <si>
    <t>Shareholding as a % of total no. of shares(calculated as per SCRR, 1957) (VIII) As a % of (A+B+C2)</t>
  </si>
  <si>
    <t>Shareholding , as a % assuming full conversion of convertible securities  (as a percentage of diluted share capital) (XI)=(VII)+(X) As a % of (A+B+C2)</t>
  </si>
  <si>
    <t>Category &amp; Name of the shareholders (I)</t>
  </si>
  <si>
    <t>PAN (II)</t>
  </si>
  <si>
    <t>(1)</t>
  </si>
  <si>
    <t>Indian</t>
  </si>
  <si>
    <t>(a)</t>
  </si>
  <si>
    <t>Individuals/H.U.F</t>
  </si>
  <si>
    <t>Name (xyz ….)</t>
  </si>
  <si>
    <t>(b)</t>
  </si>
  <si>
    <t>Cental/State Government(s)</t>
  </si>
  <si>
    <t>Financial Institutions/Banks</t>
  </si>
  <si>
    <t>( c)</t>
  </si>
  <si>
    <t>(d)</t>
  </si>
  <si>
    <t>Any Other (Specify)</t>
  </si>
  <si>
    <t>Sub- Total (A)(1)</t>
  </si>
  <si>
    <t>Foreign</t>
  </si>
  <si>
    <t>(2)</t>
  </si>
  <si>
    <t>Individuals (Non-Resident Individuals/ Foreign Individuals)</t>
  </si>
  <si>
    <t xml:space="preserve">Government </t>
  </si>
  <si>
    <t>Institutions</t>
  </si>
  <si>
    <t>Foreign Portfolio Investor</t>
  </si>
  <si>
    <t>(e)</t>
  </si>
  <si>
    <t>Sub- Total (A)(2)</t>
  </si>
  <si>
    <t>Total Shareholding of Promoter and Promoter Group (A)=(A)(1)+(A)(2)</t>
  </si>
  <si>
    <t>Total as a % of Total Voting Rights</t>
  </si>
  <si>
    <t>Mutual Fund/UTI</t>
  </si>
  <si>
    <t>Venture Capital Funds</t>
  </si>
  <si>
    <t>Alternate Investment Funds</t>
  </si>
  <si>
    <t>Foreign Venture Capital Investors</t>
  </si>
  <si>
    <t>Foreign Portfolio Investors</t>
  </si>
  <si>
    <t>(f)</t>
  </si>
  <si>
    <t>Financial Institutions Banks</t>
  </si>
  <si>
    <t>(g)</t>
  </si>
  <si>
    <t>Insurance Companies</t>
  </si>
  <si>
    <t>(h)</t>
  </si>
  <si>
    <t>Provident Funds/Pension Funds</t>
  </si>
  <si>
    <t>(i)</t>
  </si>
  <si>
    <t>Any Other (specify)</t>
  </si>
  <si>
    <t>Sub- Total (B)(1)</t>
  </si>
  <si>
    <t>Central Government/State Government(s)/President of India</t>
  </si>
  <si>
    <t>Sub- Total (B)(2)</t>
  </si>
  <si>
    <t>(3)</t>
  </si>
  <si>
    <t>Non- Institutions</t>
  </si>
  <si>
    <t>NBFCs registered with RBI</t>
  </si>
  <si>
    <t>Overseas Depositories       (holding DRs) (balancing figure)</t>
  </si>
  <si>
    <t>Sub- Total (B)(3)</t>
  </si>
  <si>
    <t>Total Public Shareholding (B)=(B)(1)+(B)(2)+(B)(3)</t>
  </si>
  <si>
    <t>Nos of shareholder (III)</t>
  </si>
  <si>
    <t>Table IV - Statement showing shareholding pattern of the Non Promoter-Non Public Shareholder</t>
  </si>
  <si>
    <t>Custodian/DR Holder</t>
  </si>
  <si>
    <t>Name of DR Holder (If available)</t>
  </si>
  <si>
    <t>abc…..</t>
  </si>
  <si>
    <t xml:space="preserve">(ii) </t>
  </si>
  <si>
    <t>efg……</t>
  </si>
  <si>
    <t>Employee Benefit Trust (Under SEBI (Share based Employee Benefit ) Regulations, 2014)</t>
  </si>
  <si>
    <t>Name (abc…..</t>
  </si>
  <si>
    <t>Total Non-Promoter - Non Public Shareholding (C)=(C)(1)+(C)(2)</t>
  </si>
  <si>
    <t>Share Holding Pattern Filed under : Reg. 31(1)(a)/Reg.31(1)(b)/Reg.31 (1) ( c)</t>
  </si>
  <si>
    <t>b. If under 31(1)(c) then indicate date of allotment/extinguishment</t>
  </si>
  <si>
    <t>Format of holding of specified securities</t>
  </si>
  <si>
    <t>Partly paid-up equity shares held (V)</t>
  </si>
  <si>
    <t xml:space="preserve">Shareholding as a % of total no. of shares(calculated as per SCRR, 1957) As a % of (A+B+C2) (VIII) </t>
  </si>
  <si>
    <t>Shareholding , as a % assuming full conversion of convertible securities  (as a percentage of diluted share capital) (XI)=(VII)+(X) as a % of (A+B+C2)</t>
  </si>
  <si>
    <t>Shareholding as a % of total no. of shares(calculated as per SCRR, 1957)  As a % of (A+B+C2) (VIII)</t>
  </si>
  <si>
    <t>Total Shareholding , as a % assuming full conversion of convertible securities  (as a percentage of diluted share capital) (XI)=(VII)+(X) As a % of (A+B+C2)</t>
  </si>
  <si>
    <t>Total Shareholding , as a % assuming full conversion of convertible securities  (as a percentage of diluted share capital) (XI)</t>
  </si>
  <si>
    <t>No. (Not applicable) ( a)</t>
  </si>
  <si>
    <t>As a % of total shares held (Not applicable)(b)</t>
  </si>
  <si>
    <t xml:space="preserve">No. </t>
  </si>
  <si>
    <t xml:space="preserve">As a % of total shares held </t>
  </si>
  <si>
    <t>No. (Not applicable)</t>
  </si>
  <si>
    <t>As a % of total shares held (Not applicable)</t>
  </si>
  <si>
    <t>i)</t>
  </si>
  <si>
    <t>iii)</t>
  </si>
  <si>
    <t>1)</t>
  </si>
  <si>
    <t>Foreign Institutional Investors</t>
  </si>
  <si>
    <t xml:space="preserve">Bodies Corporate </t>
  </si>
  <si>
    <t>i)Central/State Government(s)</t>
  </si>
  <si>
    <t>Hindu Undivided Families</t>
  </si>
  <si>
    <r>
      <t xml:space="preserve">Name of Scrip :        </t>
    </r>
    <r>
      <rPr>
        <b/>
        <sz val="11"/>
        <color theme="1"/>
        <rFont val="Calibri"/>
        <family val="2"/>
        <scheme val="minor"/>
      </rPr>
      <t xml:space="preserve"> </t>
    </r>
    <r>
      <rPr>
        <sz val="11"/>
        <color theme="1"/>
        <rFont val="Calibri"/>
        <family val="2"/>
        <scheme val="minor"/>
      </rPr>
      <t xml:space="preserve">            Class of Security  : </t>
    </r>
    <r>
      <rPr>
        <b/>
        <sz val="11"/>
        <color theme="1"/>
        <rFont val="Calibri"/>
        <family val="2"/>
        <scheme val="minor"/>
      </rPr>
      <t xml:space="preserve">Equity </t>
    </r>
  </si>
  <si>
    <t>PAN</t>
  </si>
  <si>
    <t xml:space="preserve">Individuals -                        i.Individual shareholders holding nominal share capital up to Rs.2 lakhs.                                   </t>
  </si>
  <si>
    <t>ii.Individual shareholders holding nominal share capital in excess of Rs.2 lakhs.</t>
  </si>
  <si>
    <t xml:space="preserve"> Bodies Corporate</t>
  </si>
  <si>
    <t>II)</t>
  </si>
  <si>
    <t>Non Resident Indians</t>
  </si>
  <si>
    <t>IV</t>
  </si>
  <si>
    <t>Overseas Corporate Bodies</t>
  </si>
  <si>
    <t>v</t>
  </si>
  <si>
    <t>Directors &amp; their Relatives</t>
  </si>
  <si>
    <t>vi</t>
  </si>
  <si>
    <t>Clearing Members</t>
  </si>
  <si>
    <t>Employee Trust (ESOP/ESOS/ESPS)</t>
  </si>
  <si>
    <t>Scrip Code:</t>
  </si>
  <si>
    <t>ANVPS8960P</t>
  </si>
  <si>
    <t>AAACX0050A</t>
  </si>
  <si>
    <t>ABUFS8953K</t>
  </si>
  <si>
    <t>AABPL9618G</t>
  </si>
  <si>
    <t>Table II - Statement showing shareholding pattern of the Promoter and Promoter Group</t>
  </si>
  <si>
    <t>Table III - Statement showing shareholding pattern of the Public Shareholder</t>
  </si>
  <si>
    <r>
      <t>a.If under 31 (1)(b) then indicate the report for quarter ending  : 31</t>
    </r>
    <r>
      <rPr>
        <b/>
        <u/>
        <sz val="11"/>
        <color theme="1"/>
        <rFont val="Calibri"/>
        <family val="2"/>
        <scheme val="minor"/>
      </rPr>
      <t>.03.2016</t>
    </r>
  </si>
  <si>
    <t>SANJAYA  CHANDRABHUSHAN  SARAN</t>
  </si>
  <si>
    <t>ARATI SANJAYA SARAN</t>
  </si>
  <si>
    <t>ANVPS8966M</t>
  </si>
  <si>
    <t>MINAL CHANDRA SARAN</t>
  </si>
  <si>
    <t>GOPIKA SARAN</t>
  </si>
  <si>
    <t>MINAL C SARAN</t>
  </si>
  <si>
    <t>XLO INDIA LTD</t>
  </si>
  <si>
    <t>CHARMINSAN INVESTMENTS PVT LTD</t>
  </si>
  <si>
    <t>DEVAKI SARAN HOLDINGS PRIVATE LIMITED</t>
  </si>
  <si>
    <t>MALLIKA SARAN HOLDINGS PRIVATE LIMITED</t>
  </si>
  <si>
    <t>Bodies Corporate</t>
  </si>
  <si>
    <t>SPICER GELENKWELLENBAU GMBH</t>
  </si>
  <si>
    <t>DILIPKUMAR  LAKHI</t>
  </si>
  <si>
    <t>HINDUSTAN HARDY  LIMITED</t>
  </si>
</sst>
</file>

<file path=xl/styles.xml><?xml version="1.0" encoding="utf-8"?>
<styleSheet xmlns="http://schemas.openxmlformats.org/spreadsheetml/2006/main">
  <fonts count="10">
    <font>
      <sz val="11"/>
      <color theme="1"/>
      <name val="Calibri"/>
      <family val="2"/>
      <scheme val="minor"/>
    </font>
    <font>
      <b/>
      <sz val="11"/>
      <color theme="1"/>
      <name val="Calibri"/>
      <family val="2"/>
      <scheme val="minor"/>
    </font>
    <font>
      <b/>
      <u/>
      <sz val="11"/>
      <color theme="1"/>
      <name val="Calibri"/>
      <family val="2"/>
      <scheme val="minor"/>
    </font>
    <font>
      <b/>
      <sz val="10"/>
      <color theme="1"/>
      <name val="Arial"/>
      <family val="2"/>
    </font>
    <font>
      <sz val="10"/>
      <color theme="1"/>
      <name val="Arial"/>
      <family val="2"/>
    </font>
    <font>
      <b/>
      <sz val="10"/>
      <name val="Arial"/>
      <family val="2"/>
    </font>
    <font>
      <sz val="10"/>
      <name val="Arial"/>
      <family val="2"/>
    </font>
    <font>
      <b/>
      <sz val="11"/>
      <name val="Arial"/>
      <family val="2"/>
    </font>
    <font>
      <sz val="10"/>
      <color rgb="FF00B0F0"/>
      <name val="Arial"/>
      <family val="2"/>
    </font>
    <font>
      <sz val="10"/>
      <color rgb="FFFF0000"/>
      <name val="Arial"/>
      <family val="2"/>
    </font>
  </fonts>
  <fills count="3">
    <fill>
      <patternFill patternType="none"/>
    </fill>
    <fill>
      <patternFill patternType="gray125"/>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62">
    <xf numFmtId="0" fontId="0" fillId="0" borderId="0" xfId="0"/>
    <xf numFmtId="0" fontId="0" fillId="0" borderId="0" xfId="0" applyNumberFormat="1" applyAlignment="1">
      <alignment wrapText="1"/>
    </xf>
    <xf numFmtId="0" fontId="0" fillId="0" borderId="0" xfId="0" applyAlignment="1"/>
    <xf numFmtId="0" fontId="0" fillId="0" borderId="1" xfId="0" applyBorder="1"/>
    <xf numFmtId="0" fontId="0" fillId="0" borderId="1" xfId="0" applyBorder="1" applyAlignment="1"/>
    <xf numFmtId="0" fontId="1" fillId="0" borderId="0" xfId="0" applyFont="1" applyAlignment="1">
      <alignment horizontal="left"/>
    </xf>
    <xf numFmtId="0" fontId="2" fillId="0" borderId="0" xfId="0" applyFont="1" applyAlignment="1">
      <alignment horizontal="left"/>
    </xf>
    <xf numFmtId="0" fontId="4" fillId="0" borderId="0" xfId="0" applyFont="1"/>
    <xf numFmtId="0" fontId="6" fillId="2" borderId="2" xfId="0" applyFont="1" applyFill="1" applyBorder="1" applyAlignment="1">
      <alignment vertical="top"/>
    </xf>
    <xf numFmtId="0" fontId="4" fillId="0" borderId="0" xfId="0" applyFont="1" applyAlignment="1">
      <alignment vertical="center" wrapText="1"/>
    </xf>
    <xf numFmtId="0" fontId="4" fillId="0" borderId="0" xfId="0" applyFont="1" applyAlignment="1">
      <alignment wrapText="1"/>
    </xf>
    <xf numFmtId="0" fontId="6" fillId="2" borderId="4" xfId="0" applyFont="1" applyFill="1" applyBorder="1"/>
    <xf numFmtId="0" fontId="6" fillId="2" borderId="3" xfId="0" applyFont="1" applyFill="1" applyBorder="1"/>
    <xf numFmtId="0" fontId="6" fillId="0" borderId="1" xfId="0" applyFont="1" applyFill="1" applyBorder="1" applyAlignment="1">
      <alignment horizontal="center" vertical="top" wrapText="1"/>
    </xf>
    <xf numFmtId="0" fontId="6" fillId="0" borderId="1" xfId="0" applyFont="1" applyFill="1" applyBorder="1" applyAlignment="1">
      <alignment horizontal="center"/>
    </xf>
    <xf numFmtId="0" fontId="6" fillId="0" borderId="1" xfId="0" applyFont="1" applyFill="1" applyBorder="1"/>
    <xf numFmtId="0" fontId="5" fillId="0" borderId="3" xfId="0" applyFont="1" applyFill="1" applyBorder="1"/>
    <xf numFmtId="2" fontId="6" fillId="0" borderId="1" xfId="0" applyNumberFormat="1" applyFont="1" applyFill="1" applyBorder="1"/>
    <xf numFmtId="0" fontId="6" fillId="0" borderId="1" xfId="0" applyFont="1" applyFill="1" applyBorder="1" applyAlignment="1"/>
    <xf numFmtId="0" fontId="4" fillId="0" borderId="0" xfId="0" applyFont="1" applyFill="1"/>
    <xf numFmtId="0" fontId="5" fillId="0" borderId="1" xfId="0" applyFont="1" applyFill="1" applyBorder="1" applyAlignment="1">
      <alignment horizontal="center"/>
    </xf>
    <xf numFmtId="0" fontId="5" fillId="0" borderId="1" xfId="0" applyFont="1" applyFill="1" applyBorder="1"/>
    <xf numFmtId="2" fontId="5" fillId="0" borderId="1" xfId="0" applyNumberFormat="1" applyFont="1" applyFill="1" applyBorder="1"/>
    <xf numFmtId="0" fontId="5" fillId="0" borderId="1" xfId="0" applyFont="1" applyFill="1" applyBorder="1" applyAlignment="1"/>
    <xf numFmtId="0" fontId="6" fillId="0" borderId="0" xfId="0" applyFont="1" applyFill="1" applyAlignment="1">
      <alignment vertical="center"/>
    </xf>
    <xf numFmtId="0" fontId="5" fillId="0" borderId="1" xfId="0" quotePrefix="1" applyFont="1" applyFill="1" applyBorder="1" applyAlignment="1">
      <alignment horizontal="center"/>
    </xf>
    <xf numFmtId="0" fontId="5" fillId="0" borderId="1" xfId="0" applyFont="1" applyFill="1" applyBorder="1" applyAlignment="1">
      <alignment horizontal="right"/>
    </xf>
    <xf numFmtId="2" fontId="6" fillId="0" borderId="1" xfId="0" applyNumberFormat="1" applyFont="1" applyFill="1" applyBorder="1" applyAlignment="1">
      <alignment horizontal="right"/>
    </xf>
    <xf numFmtId="0" fontId="6" fillId="0" borderId="1" xfId="0" applyFont="1" applyFill="1" applyBorder="1" applyAlignment="1">
      <alignment horizontal="right"/>
    </xf>
    <xf numFmtId="2" fontId="5" fillId="0" borderId="1" xfId="0" applyNumberFormat="1" applyFont="1" applyFill="1" applyBorder="1" applyAlignment="1">
      <alignment horizontal="right"/>
    </xf>
    <xf numFmtId="0" fontId="6" fillId="0" borderId="1" xfId="0" applyFont="1" applyFill="1" applyBorder="1" applyAlignment="1">
      <alignment wrapText="1"/>
    </xf>
    <xf numFmtId="0" fontId="5" fillId="0" borderId="1" xfId="0" applyFont="1" applyFill="1" applyBorder="1" applyAlignment="1">
      <alignment horizontal="left" wrapText="1"/>
    </xf>
    <xf numFmtId="0" fontId="7" fillId="0" borderId="0" xfId="0" applyFont="1" applyFill="1" applyAlignment="1">
      <alignment vertical="center"/>
    </xf>
    <xf numFmtId="0" fontId="5" fillId="0" borderId="1" xfId="0" quotePrefix="1" applyFont="1" applyFill="1" applyBorder="1" applyAlignment="1">
      <alignment horizontal="center" vertical="center"/>
    </xf>
    <xf numFmtId="0" fontId="5" fillId="0" borderId="1" xfId="0" applyFont="1" applyFill="1" applyBorder="1" applyAlignment="1">
      <alignment wrapText="1"/>
    </xf>
    <xf numFmtId="1" fontId="6" fillId="0" borderId="1" xfId="0" applyNumberFormat="1" applyFont="1" applyFill="1" applyBorder="1" applyAlignment="1">
      <alignment horizontal="right"/>
    </xf>
    <xf numFmtId="1" fontId="6" fillId="0" borderId="1" xfId="0" applyNumberFormat="1" applyFont="1" applyFill="1" applyBorder="1" applyAlignment="1" applyProtection="1">
      <alignment horizontal="right"/>
      <protection locked="0"/>
    </xf>
    <xf numFmtId="0" fontId="6" fillId="0" borderId="1" xfId="0" applyFont="1" applyFill="1" applyBorder="1" applyAlignment="1">
      <alignment horizontal="center" vertical="top"/>
    </xf>
    <xf numFmtId="0" fontId="5" fillId="0" borderId="0" xfId="0" applyFont="1"/>
    <xf numFmtId="0" fontId="6" fillId="0" borderId="1" xfId="0" applyFont="1" applyFill="1" applyBorder="1" applyAlignment="1">
      <alignment vertical="top" wrapText="1"/>
    </xf>
    <xf numFmtId="0" fontId="6" fillId="0" borderId="0" xfId="0" applyFont="1" applyFill="1"/>
    <xf numFmtId="0" fontId="5" fillId="0" borderId="1" xfId="0" quotePrefix="1" applyFont="1" applyFill="1" applyBorder="1" applyAlignment="1">
      <alignment horizontal="center" vertical="top"/>
    </xf>
    <xf numFmtId="0" fontId="5" fillId="0" borderId="1" xfId="0" applyFont="1" applyFill="1" applyBorder="1" applyAlignment="1">
      <alignment vertical="top" wrapText="1"/>
    </xf>
    <xf numFmtId="0" fontId="5" fillId="0" borderId="1" xfId="0" applyFont="1" applyFill="1" applyBorder="1" applyAlignment="1">
      <alignment horizontal="left" vertical="center" wrapText="1"/>
    </xf>
    <xf numFmtId="0" fontId="4" fillId="0" borderId="0" xfId="0" applyFont="1" applyAlignment="1">
      <alignment horizontal="center"/>
    </xf>
    <xf numFmtId="0" fontId="4" fillId="0" borderId="0" xfId="0" applyFont="1" applyAlignment="1"/>
    <xf numFmtId="0" fontId="6" fillId="0" borderId="0" xfId="0" applyFont="1"/>
    <xf numFmtId="0" fontId="8" fillId="0" borderId="0" xfId="0" applyFont="1"/>
    <xf numFmtId="0" fontId="9" fillId="0" borderId="0" xfId="0" applyFont="1"/>
    <xf numFmtId="0" fontId="1" fillId="0" borderId="1" xfId="0" applyFont="1" applyBorder="1"/>
    <xf numFmtId="0" fontId="0" fillId="0" borderId="0" xfId="0" applyAlignment="1">
      <alignment horizontal="left"/>
    </xf>
    <xf numFmtId="0" fontId="2" fillId="0" borderId="0" xfId="0" applyFont="1" applyAlignment="1">
      <alignment horizontal="center"/>
    </xf>
    <xf numFmtId="0" fontId="5" fillId="0" borderId="1" xfId="0" applyFont="1" applyFill="1" applyBorder="1" applyAlignment="1">
      <alignment horizontal="left" vertical="center"/>
    </xf>
    <xf numFmtId="0" fontId="7" fillId="0" borderId="1" xfId="0" applyFont="1" applyFill="1" applyBorder="1" applyAlignment="1">
      <alignment horizontal="left" vertical="center"/>
    </xf>
    <xf numFmtId="0" fontId="3" fillId="0" borderId="0" xfId="0" applyFont="1" applyAlignment="1">
      <alignment horizontal="left"/>
    </xf>
    <xf numFmtId="0" fontId="5" fillId="0" borderId="1" xfId="0" applyFont="1" applyFill="1" applyBorder="1" applyAlignment="1">
      <alignment horizontal="center" vertical="top" wrapText="1"/>
    </xf>
    <xf numFmtId="0" fontId="5" fillId="0" borderId="5" xfId="0" applyFont="1" applyFill="1" applyBorder="1" applyAlignment="1">
      <alignment horizontal="center" vertical="top" wrapText="1"/>
    </xf>
    <xf numFmtId="0" fontId="5" fillId="0" borderId="6" xfId="0" applyFont="1" applyFill="1" applyBorder="1" applyAlignment="1">
      <alignment horizontal="center" vertical="top" wrapText="1"/>
    </xf>
    <xf numFmtId="0" fontId="5" fillId="0" borderId="1" xfId="0" applyFont="1" applyFill="1" applyBorder="1" applyAlignment="1">
      <alignment vertical="top" wrapText="1"/>
    </xf>
    <xf numFmtId="0" fontId="6" fillId="0" borderId="1" xfId="0" applyFont="1" applyFill="1" applyBorder="1" applyAlignment="1">
      <alignment horizontal="center" vertical="top"/>
    </xf>
    <xf numFmtId="0" fontId="6" fillId="0" borderId="1" xfId="0" applyFont="1" applyFill="1" applyBorder="1" applyAlignment="1">
      <alignment horizontal="center"/>
    </xf>
    <xf numFmtId="0" fontId="5" fillId="0" borderId="1" xfId="0" applyFont="1" applyFill="1" applyBorder="1" applyAlignment="1">
      <alignment horizontal="left"/>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pageSetUpPr fitToPage="1"/>
  </sheetPr>
  <dimension ref="A2:I21"/>
  <sheetViews>
    <sheetView tabSelected="1" topLeftCell="A2" workbookViewId="0">
      <selection activeCell="D5" sqref="D5"/>
    </sheetView>
  </sheetViews>
  <sheetFormatPr defaultRowHeight="15"/>
  <cols>
    <col min="3" max="3" width="2" bestFit="1" customWidth="1"/>
    <col min="4" max="4" width="79.5703125" bestFit="1" customWidth="1"/>
    <col min="5" max="9" width="9.140625" customWidth="1"/>
  </cols>
  <sheetData>
    <row r="2" spans="1:9">
      <c r="E2" s="5"/>
      <c r="F2" s="6" t="s">
        <v>0</v>
      </c>
    </row>
    <row r="3" spans="1:9">
      <c r="A3" s="51" t="s">
        <v>105</v>
      </c>
      <c r="B3" s="51"/>
      <c r="C3" s="51"/>
      <c r="D3" s="51"/>
      <c r="E3" s="51"/>
      <c r="F3" s="51"/>
      <c r="G3" s="51"/>
    </row>
    <row r="5" spans="1:9">
      <c r="A5" t="s">
        <v>1</v>
      </c>
      <c r="D5" t="s">
        <v>160</v>
      </c>
    </row>
    <row r="6" spans="1:9">
      <c r="A6" t="s">
        <v>139</v>
      </c>
      <c r="B6">
        <v>505893</v>
      </c>
      <c r="D6" t="s">
        <v>125</v>
      </c>
    </row>
    <row r="7" spans="1:9">
      <c r="A7" t="s">
        <v>103</v>
      </c>
    </row>
    <row r="8" spans="1:9">
      <c r="A8" t="s">
        <v>146</v>
      </c>
    </row>
    <row r="9" spans="1:9">
      <c r="A9" t="s">
        <v>104</v>
      </c>
    </row>
    <row r="11" spans="1:9">
      <c r="C11" s="50" t="s">
        <v>2</v>
      </c>
      <c r="D11" s="50"/>
      <c r="E11" s="50"/>
      <c r="F11" s="50"/>
    </row>
    <row r="12" spans="1:9">
      <c r="C12" s="3"/>
      <c r="D12" s="3" t="s">
        <v>3</v>
      </c>
      <c r="E12" s="3" t="s">
        <v>4</v>
      </c>
      <c r="F12" s="3" t="s">
        <v>5</v>
      </c>
    </row>
    <row r="13" spans="1:9">
      <c r="C13" s="3">
        <v>1</v>
      </c>
      <c r="D13" s="4" t="s">
        <v>6</v>
      </c>
      <c r="E13" s="4"/>
      <c r="F13" s="4" t="s">
        <v>5</v>
      </c>
      <c r="G13" s="2"/>
      <c r="H13" s="2"/>
      <c r="I13" s="2"/>
    </row>
    <row r="14" spans="1:9">
      <c r="C14" s="3">
        <v>2</v>
      </c>
      <c r="D14" s="4" t="s">
        <v>7</v>
      </c>
      <c r="E14" s="4"/>
      <c r="F14" s="4" t="s">
        <v>5</v>
      </c>
      <c r="G14" s="2"/>
      <c r="H14" s="2"/>
      <c r="I14" s="2"/>
    </row>
    <row r="15" spans="1:9">
      <c r="C15" s="3">
        <v>3</v>
      </c>
      <c r="D15" s="3" t="s">
        <v>8</v>
      </c>
      <c r="E15" s="3"/>
      <c r="F15" s="3" t="s">
        <v>5</v>
      </c>
    </row>
    <row r="16" spans="1:9">
      <c r="C16" s="3">
        <v>4</v>
      </c>
      <c r="D16" s="3" t="s">
        <v>9</v>
      </c>
      <c r="E16" s="3"/>
      <c r="F16" s="3" t="s">
        <v>5</v>
      </c>
    </row>
    <row r="17" spans="3:6">
      <c r="C17" s="3">
        <v>5</v>
      </c>
      <c r="D17" s="3" t="s">
        <v>10</v>
      </c>
      <c r="E17" s="3"/>
      <c r="F17" s="3" t="s">
        <v>5</v>
      </c>
    </row>
    <row r="19" spans="3:6" ht="105">
      <c r="D19" s="1" t="s">
        <v>11</v>
      </c>
    </row>
    <row r="21" spans="3:6">
      <c r="C21">
        <v>5</v>
      </c>
      <c r="D21" t="s">
        <v>12</v>
      </c>
    </row>
  </sheetData>
  <mergeCells count="2">
    <mergeCell ref="C11:F11"/>
    <mergeCell ref="A3:G3"/>
  </mergeCells>
  <pageMargins left="0.7" right="0.15" top="0.69" bottom="0.75" header="0.3" footer="0.3"/>
  <pageSetup orientation="landscape" r:id="rId1"/>
</worksheet>
</file>

<file path=xl/worksheets/sheet2.xml><?xml version="1.0" encoding="utf-8"?>
<worksheet xmlns="http://schemas.openxmlformats.org/spreadsheetml/2006/main" xmlns:r="http://schemas.openxmlformats.org/officeDocument/2006/relationships">
  <dimension ref="A1:AF187"/>
  <sheetViews>
    <sheetView view="pageBreakPreview" zoomScale="82" zoomScaleNormal="82" zoomScaleSheetLayoutView="82" zoomScalePageLayoutView="73" workbookViewId="0">
      <selection activeCell="H58" sqref="H58"/>
    </sheetView>
  </sheetViews>
  <sheetFormatPr defaultRowHeight="12.75"/>
  <cols>
    <col min="1" max="1" width="4.140625" style="7" customWidth="1"/>
    <col min="2" max="2" width="45.85546875" style="7" customWidth="1"/>
    <col min="3" max="3" width="15" style="7" customWidth="1"/>
    <col min="4" max="4" width="10.7109375" style="7" customWidth="1"/>
    <col min="5" max="5" width="10.140625" style="7" customWidth="1"/>
    <col min="6" max="6" width="6.7109375" style="7" customWidth="1"/>
    <col min="7" max="7" width="8.42578125" style="7" customWidth="1"/>
    <col min="8" max="8" width="10.7109375" style="7" bestFit="1" customWidth="1"/>
    <col min="9" max="9" width="10.85546875" style="7" customWidth="1"/>
    <col min="10" max="10" width="6.140625" style="44" customWidth="1"/>
    <col min="11" max="11" width="5.7109375" style="44" customWidth="1"/>
    <col min="12" max="12" width="4.7109375" style="44" bestFit="1" customWidth="1"/>
    <col min="13" max="14" width="9.140625" style="44"/>
    <col min="15" max="15" width="12.42578125" style="44" customWidth="1"/>
    <col min="16" max="16" width="5.42578125" style="44" customWidth="1"/>
    <col min="17" max="17" width="9.140625" style="44"/>
    <col min="18" max="18" width="14.7109375" style="45" customWidth="1"/>
    <col min="19" max="19" width="9.140625" style="7"/>
    <col min="20" max="20" width="9.85546875" style="45" customWidth="1"/>
    <col min="21" max="16384" width="9.140625" style="7"/>
  </cols>
  <sheetData>
    <row r="1" spans="1:32">
      <c r="A1" s="54" t="s">
        <v>13</v>
      </c>
      <c r="B1" s="54"/>
      <c r="C1" s="54"/>
      <c r="D1" s="54"/>
      <c r="E1" s="54"/>
      <c r="F1" s="54"/>
      <c r="G1" s="54"/>
      <c r="H1" s="54"/>
      <c r="I1" s="54"/>
      <c r="J1" s="54"/>
      <c r="K1" s="54"/>
      <c r="L1" s="54"/>
      <c r="M1" s="54"/>
      <c r="N1" s="54"/>
      <c r="O1" s="54"/>
      <c r="P1" s="54"/>
      <c r="Q1" s="54"/>
      <c r="R1" s="54"/>
      <c r="S1" s="54"/>
      <c r="T1" s="54"/>
    </row>
    <row r="3" spans="1:32" ht="43.5" customHeight="1">
      <c r="A3" s="55" t="s">
        <v>19</v>
      </c>
      <c r="B3" s="56" t="s">
        <v>20</v>
      </c>
      <c r="C3" s="8" t="s">
        <v>126</v>
      </c>
      <c r="D3" s="57" t="s">
        <v>21</v>
      </c>
      <c r="E3" s="55" t="s">
        <v>22</v>
      </c>
      <c r="F3" s="55" t="s">
        <v>23</v>
      </c>
      <c r="G3" s="55" t="s">
        <v>24</v>
      </c>
      <c r="H3" s="55" t="s">
        <v>25</v>
      </c>
      <c r="I3" s="55" t="s">
        <v>45</v>
      </c>
      <c r="J3" s="55" t="s">
        <v>26</v>
      </c>
      <c r="K3" s="55"/>
      <c r="L3" s="55"/>
      <c r="M3" s="55"/>
      <c r="N3" s="55" t="s">
        <v>27</v>
      </c>
      <c r="O3" s="55" t="s">
        <v>46</v>
      </c>
      <c r="P3" s="55" t="s">
        <v>28</v>
      </c>
      <c r="Q3" s="55"/>
      <c r="R3" s="55" t="s">
        <v>29</v>
      </c>
      <c r="S3" s="55"/>
      <c r="T3" s="58" t="s">
        <v>30</v>
      </c>
      <c r="U3" s="9"/>
      <c r="V3" s="9"/>
      <c r="W3" s="9"/>
      <c r="X3" s="9"/>
      <c r="Y3" s="9"/>
      <c r="Z3" s="9"/>
      <c r="AA3" s="9"/>
      <c r="AB3" s="9"/>
      <c r="AC3" s="10"/>
      <c r="AD3" s="10"/>
      <c r="AE3" s="10"/>
      <c r="AF3" s="10"/>
    </row>
    <row r="4" spans="1:32">
      <c r="A4" s="55"/>
      <c r="B4" s="56"/>
      <c r="C4" s="11"/>
      <c r="D4" s="57"/>
      <c r="E4" s="55"/>
      <c r="F4" s="55"/>
      <c r="G4" s="55"/>
      <c r="H4" s="55"/>
      <c r="I4" s="55"/>
      <c r="J4" s="55" t="s">
        <v>14</v>
      </c>
      <c r="K4" s="55"/>
      <c r="L4" s="55"/>
      <c r="M4" s="55" t="s">
        <v>16</v>
      </c>
      <c r="N4" s="55"/>
      <c r="O4" s="55"/>
      <c r="P4" s="55" t="s">
        <v>17</v>
      </c>
      <c r="Q4" s="55" t="s">
        <v>18</v>
      </c>
      <c r="R4" s="58" t="s">
        <v>17</v>
      </c>
      <c r="S4" s="55" t="s">
        <v>18</v>
      </c>
      <c r="T4" s="58"/>
    </row>
    <row r="5" spans="1:32" ht="120.75" customHeight="1">
      <c r="A5" s="55"/>
      <c r="B5" s="56"/>
      <c r="C5" s="12"/>
      <c r="D5" s="57"/>
      <c r="E5" s="55"/>
      <c r="F5" s="55"/>
      <c r="G5" s="55"/>
      <c r="H5" s="55"/>
      <c r="I5" s="55"/>
      <c r="J5" s="13" t="s">
        <v>42</v>
      </c>
      <c r="K5" s="13" t="s">
        <v>43</v>
      </c>
      <c r="L5" s="13" t="s">
        <v>15</v>
      </c>
      <c r="M5" s="55"/>
      <c r="N5" s="55"/>
      <c r="O5" s="55"/>
      <c r="P5" s="55"/>
      <c r="Q5" s="55"/>
      <c r="R5" s="58"/>
      <c r="S5" s="55"/>
      <c r="T5" s="58"/>
    </row>
    <row r="6" spans="1:32" s="19" customFormat="1">
      <c r="A6" s="14" t="s">
        <v>31</v>
      </c>
      <c r="B6" s="15" t="s">
        <v>32</v>
      </c>
      <c r="C6" s="16"/>
      <c r="D6" s="15">
        <f>D47</f>
        <v>11</v>
      </c>
      <c r="E6" s="15">
        <f>E47</f>
        <v>992394</v>
      </c>
      <c r="F6" s="15">
        <f>F47</f>
        <v>0</v>
      </c>
      <c r="G6" s="15">
        <f>G47</f>
        <v>0</v>
      </c>
      <c r="H6" s="15">
        <f>H47</f>
        <v>992394</v>
      </c>
      <c r="I6" s="17">
        <f>H6*100/H11</f>
        <v>66.228035636824714</v>
      </c>
      <c r="J6" s="14"/>
      <c r="K6" s="14"/>
      <c r="L6" s="14"/>
      <c r="M6" s="14"/>
      <c r="N6" s="14">
        <f t="shared" ref="N6:T6" si="0">N47</f>
        <v>0</v>
      </c>
      <c r="O6" s="14">
        <f t="shared" si="0"/>
        <v>0</v>
      </c>
      <c r="P6" s="14">
        <f t="shared" si="0"/>
        <v>0</v>
      </c>
      <c r="Q6" s="14">
        <f t="shared" si="0"/>
        <v>0</v>
      </c>
      <c r="R6" s="18">
        <f t="shared" si="0"/>
        <v>0</v>
      </c>
      <c r="S6" s="17">
        <f t="shared" si="0"/>
        <v>0</v>
      </c>
      <c r="T6" s="18">
        <f t="shared" si="0"/>
        <v>990494</v>
      </c>
    </row>
    <row r="7" spans="1:32" s="19" customFormat="1">
      <c r="A7" s="14" t="s">
        <v>33</v>
      </c>
      <c r="B7" s="15" t="s">
        <v>34</v>
      </c>
      <c r="C7" s="15"/>
      <c r="D7" s="15">
        <f>D95</f>
        <v>4139</v>
      </c>
      <c r="E7" s="15">
        <f>E95</f>
        <v>506056</v>
      </c>
      <c r="F7" s="15">
        <v>0</v>
      </c>
      <c r="G7" s="15">
        <v>0</v>
      </c>
      <c r="H7" s="15">
        <f>H95</f>
        <v>506056</v>
      </c>
      <c r="I7" s="17">
        <f>H7*100/H11</f>
        <v>33.771964363175279</v>
      </c>
      <c r="J7" s="14"/>
      <c r="K7" s="14"/>
      <c r="L7" s="14"/>
      <c r="M7" s="14"/>
      <c r="N7" s="14">
        <f t="shared" ref="N7:T7" si="1">N95</f>
        <v>0</v>
      </c>
      <c r="O7" s="14">
        <f t="shared" si="1"/>
        <v>0</v>
      </c>
      <c r="P7" s="14">
        <f t="shared" si="1"/>
        <v>0</v>
      </c>
      <c r="Q7" s="14">
        <f t="shared" si="1"/>
        <v>0</v>
      </c>
      <c r="R7" s="18">
        <f t="shared" si="1"/>
        <v>0</v>
      </c>
      <c r="S7" s="17">
        <f t="shared" si="1"/>
        <v>0</v>
      </c>
      <c r="T7" s="18">
        <f t="shared" si="1"/>
        <v>344265</v>
      </c>
      <c r="V7" s="19" t="s">
        <v>44</v>
      </c>
    </row>
    <row r="8" spans="1:32">
      <c r="A8" s="14" t="s">
        <v>35</v>
      </c>
      <c r="B8" s="15" t="s">
        <v>36</v>
      </c>
      <c r="C8" s="15"/>
      <c r="D8" s="15">
        <v>0</v>
      </c>
      <c r="E8" s="15">
        <v>0</v>
      </c>
      <c r="F8" s="15">
        <v>0</v>
      </c>
      <c r="G8" s="15">
        <v>0</v>
      </c>
      <c r="H8" s="15">
        <v>0</v>
      </c>
      <c r="I8" s="15">
        <v>0</v>
      </c>
      <c r="J8" s="14"/>
      <c r="K8" s="14"/>
      <c r="L8" s="14"/>
      <c r="M8" s="14"/>
      <c r="N8" s="14">
        <v>0</v>
      </c>
      <c r="O8" s="14">
        <v>0</v>
      </c>
      <c r="P8" s="14">
        <v>0</v>
      </c>
      <c r="Q8" s="14">
        <v>0</v>
      </c>
      <c r="R8" s="18">
        <v>0</v>
      </c>
      <c r="S8" s="15">
        <v>0</v>
      </c>
      <c r="T8" s="18">
        <v>0</v>
      </c>
    </row>
    <row r="9" spans="1:32">
      <c r="A9" s="14" t="s">
        <v>37</v>
      </c>
      <c r="B9" s="15" t="s">
        <v>38</v>
      </c>
      <c r="C9" s="15"/>
      <c r="D9" s="15">
        <v>0</v>
      </c>
      <c r="E9" s="15">
        <v>0</v>
      </c>
      <c r="F9" s="15">
        <v>0</v>
      </c>
      <c r="G9" s="15">
        <v>0</v>
      </c>
      <c r="H9" s="15">
        <v>0</v>
      </c>
      <c r="I9" s="15">
        <v>0</v>
      </c>
      <c r="J9" s="14"/>
      <c r="K9" s="14"/>
      <c r="L9" s="14"/>
      <c r="M9" s="14"/>
      <c r="N9" s="14">
        <v>0</v>
      </c>
      <c r="O9" s="14">
        <v>0</v>
      </c>
      <c r="P9" s="14">
        <v>0</v>
      </c>
      <c r="Q9" s="14">
        <v>0</v>
      </c>
      <c r="R9" s="18">
        <v>0</v>
      </c>
      <c r="S9" s="15">
        <v>0</v>
      </c>
      <c r="T9" s="18">
        <v>0</v>
      </c>
    </row>
    <row r="10" spans="1:32">
      <c r="A10" s="14" t="s">
        <v>41</v>
      </c>
      <c r="B10" s="15" t="s">
        <v>40</v>
      </c>
      <c r="C10" s="15"/>
      <c r="D10" s="15">
        <v>0</v>
      </c>
      <c r="E10" s="15">
        <v>0</v>
      </c>
      <c r="F10" s="15">
        <v>0</v>
      </c>
      <c r="G10" s="15">
        <v>0</v>
      </c>
      <c r="H10" s="15">
        <v>0</v>
      </c>
      <c r="I10" s="15">
        <v>0</v>
      </c>
      <c r="J10" s="14"/>
      <c r="K10" s="14"/>
      <c r="L10" s="14"/>
      <c r="M10" s="14"/>
      <c r="N10" s="14">
        <v>0</v>
      </c>
      <c r="O10" s="14">
        <v>0</v>
      </c>
      <c r="P10" s="14">
        <v>0</v>
      </c>
      <c r="Q10" s="14">
        <v>0</v>
      </c>
      <c r="R10" s="18">
        <v>0</v>
      </c>
      <c r="S10" s="15">
        <v>0</v>
      </c>
      <c r="T10" s="18">
        <v>0</v>
      </c>
    </row>
    <row r="11" spans="1:32">
      <c r="A11" s="15"/>
      <c r="B11" s="15"/>
      <c r="C11" s="20" t="s">
        <v>15</v>
      </c>
      <c r="D11" s="21">
        <f>SUM(D6:D10)</f>
        <v>4150</v>
      </c>
      <c r="E11" s="21">
        <f>SUM(E6:E10)</f>
        <v>1498450</v>
      </c>
      <c r="F11" s="21">
        <v>0</v>
      </c>
      <c r="G11" s="21">
        <v>0</v>
      </c>
      <c r="H11" s="21">
        <f>SUM(H6:H10)</f>
        <v>1498450</v>
      </c>
      <c r="I11" s="22">
        <f>SUM(I6:I10)</f>
        <v>100</v>
      </c>
      <c r="J11" s="20"/>
      <c r="K11" s="20"/>
      <c r="L11" s="20"/>
      <c r="M11" s="20"/>
      <c r="N11" s="20">
        <v>0</v>
      </c>
      <c r="O11" s="20">
        <v>0</v>
      </c>
      <c r="P11" s="20">
        <v>0</v>
      </c>
      <c r="Q11" s="20">
        <v>0</v>
      </c>
      <c r="R11" s="23">
        <v>0</v>
      </c>
      <c r="S11" s="21">
        <v>0</v>
      </c>
      <c r="T11" s="23">
        <f>SUM(T6:T10)</f>
        <v>1334759</v>
      </c>
    </row>
    <row r="12" spans="1:32" s="24" customFormat="1">
      <c r="A12" s="52" t="s">
        <v>144</v>
      </c>
      <c r="B12" s="52"/>
      <c r="C12" s="52"/>
      <c r="D12" s="52"/>
      <c r="E12" s="52"/>
      <c r="F12" s="52"/>
      <c r="G12" s="52"/>
      <c r="H12" s="52"/>
      <c r="I12" s="52"/>
      <c r="J12" s="52"/>
      <c r="K12" s="52"/>
      <c r="L12" s="52"/>
      <c r="M12" s="52"/>
      <c r="N12" s="52"/>
      <c r="O12" s="52"/>
      <c r="P12" s="52"/>
      <c r="Q12" s="52"/>
      <c r="R12" s="52"/>
      <c r="S12" s="52"/>
      <c r="T12" s="52"/>
    </row>
    <row r="13" spans="1:32" ht="43.5" customHeight="1">
      <c r="A13" s="55"/>
      <c r="B13" s="55" t="s">
        <v>47</v>
      </c>
      <c r="C13" s="55" t="s">
        <v>48</v>
      </c>
      <c r="D13" s="55" t="s">
        <v>93</v>
      </c>
      <c r="E13" s="55" t="s">
        <v>22</v>
      </c>
      <c r="F13" s="55" t="s">
        <v>106</v>
      </c>
      <c r="G13" s="55" t="s">
        <v>24</v>
      </c>
      <c r="H13" s="55" t="s">
        <v>25</v>
      </c>
      <c r="I13" s="55" t="s">
        <v>107</v>
      </c>
      <c r="J13" s="55" t="s">
        <v>26</v>
      </c>
      <c r="K13" s="55"/>
      <c r="L13" s="55"/>
      <c r="M13" s="55"/>
      <c r="N13" s="55" t="s">
        <v>27</v>
      </c>
      <c r="O13" s="55" t="s">
        <v>108</v>
      </c>
      <c r="P13" s="55" t="s">
        <v>28</v>
      </c>
      <c r="Q13" s="55"/>
      <c r="R13" s="55" t="s">
        <v>29</v>
      </c>
      <c r="S13" s="55"/>
      <c r="T13" s="58" t="s">
        <v>30</v>
      </c>
      <c r="U13" s="9"/>
      <c r="V13" s="9"/>
      <c r="W13" s="9"/>
      <c r="X13" s="9"/>
      <c r="Y13" s="9"/>
      <c r="Z13" s="9"/>
      <c r="AA13" s="9"/>
      <c r="AB13" s="9"/>
      <c r="AC13" s="10"/>
      <c r="AD13" s="10"/>
      <c r="AE13" s="10"/>
      <c r="AF13" s="10"/>
    </row>
    <row r="14" spans="1:32">
      <c r="A14" s="55"/>
      <c r="B14" s="55"/>
      <c r="C14" s="55"/>
      <c r="D14" s="55"/>
      <c r="E14" s="55"/>
      <c r="F14" s="55"/>
      <c r="G14" s="55"/>
      <c r="H14" s="55"/>
      <c r="I14" s="55"/>
      <c r="J14" s="55" t="s">
        <v>14</v>
      </c>
      <c r="K14" s="55"/>
      <c r="L14" s="55"/>
      <c r="M14" s="55" t="s">
        <v>70</v>
      </c>
      <c r="N14" s="55"/>
      <c r="O14" s="55"/>
      <c r="P14" s="55" t="s">
        <v>17</v>
      </c>
      <c r="Q14" s="55" t="s">
        <v>18</v>
      </c>
      <c r="R14" s="58" t="s">
        <v>17</v>
      </c>
      <c r="S14" s="55" t="s">
        <v>18</v>
      </c>
      <c r="T14" s="58"/>
    </row>
    <row r="15" spans="1:32" ht="71.25" customHeight="1">
      <c r="A15" s="55"/>
      <c r="B15" s="55"/>
      <c r="C15" s="55"/>
      <c r="D15" s="55"/>
      <c r="E15" s="55"/>
      <c r="F15" s="55"/>
      <c r="G15" s="55"/>
      <c r="H15" s="55"/>
      <c r="I15" s="55"/>
      <c r="J15" s="13" t="s">
        <v>42</v>
      </c>
      <c r="K15" s="13" t="s">
        <v>43</v>
      </c>
      <c r="L15" s="13" t="s">
        <v>15</v>
      </c>
      <c r="M15" s="55"/>
      <c r="N15" s="55"/>
      <c r="O15" s="55"/>
      <c r="P15" s="55"/>
      <c r="Q15" s="55"/>
      <c r="R15" s="58"/>
      <c r="S15" s="55"/>
      <c r="T15" s="58"/>
    </row>
    <row r="16" spans="1:32">
      <c r="A16" s="25" t="s">
        <v>49</v>
      </c>
      <c r="B16" s="21" t="s">
        <v>50</v>
      </c>
      <c r="C16" s="15"/>
      <c r="D16" s="15"/>
      <c r="E16" s="15"/>
      <c r="F16" s="15"/>
      <c r="G16" s="15"/>
      <c r="H16" s="15"/>
      <c r="I16" s="15"/>
      <c r="J16" s="14"/>
      <c r="K16" s="14"/>
      <c r="L16" s="14"/>
      <c r="M16" s="14"/>
      <c r="N16" s="14"/>
      <c r="O16" s="14"/>
      <c r="P16" s="14"/>
      <c r="Q16" s="14"/>
      <c r="R16" s="18"/>
      <c r="S16" s="15"/>
      <c r="T16" s="18"/>
    </row>
    <row r="17" spans="1:20">
      <c r="A17" s="20" t="s">
        <v>51</v>
      </c>
      <c r="B17" s="21" t="s">
        <v>52</v>
      </c>
      <c r="C17" s="21"/>
      <c r="D17" s="26">
        <v>6</v>
      </c>
      <c r="E17" s="26">
        <v>1651</v>
      </c>
      <c r="F17" s="26">
        <v>0</v>
      </c>
      <c r="G17" s="26">
        <v>0</v>
      </c>
      <c r="H17" s="26">
        <f>E17+F17+G17</f>
        <v>1651</v>
      </c>
      <c r="I17" s="27">
        <f>H17*100/E$11</f>
        <v>0.11018051987053289</v>
      </c>
      <c r="J17" s="26"/>
      <c r="K17" s="26"/>
      <c r="L17" s="26"/>
      <c r="M17" s="26"/>
      <c r="N17" s="26">
        <v>0</v>
      </c>
      <c r="O17" s="26">
        <v>0</v>
      </c>
      <c r="P17" s="26">
        <v>0</v>
      </c>
      <c r="Q17" s="26">
        <v>0</v>
      </c>
      <c r="R17" s="26">
        <v>0</v>
      </c>
      <c r="S17" s="27">
        <f>R17*100/H$11</f>
        <v>0</v>
      </c>
      <c r="T17" s="26">
        <v>501</v>
      </c>
    </row>
    <row r="18" spans="1:20" ht="15">
      <c r="A18" s="15">
        <v>1</v>
      </c>
      <c r="B18" s="3" t="s">
        <v>147</v>
      </c>
      <c r="C18" s="3" t="s">
        <v>140</v>
      </c>
      <c r="D18" s="28"/>
      <c r="E18" s="3">
        <v>501</v>
      </c>
      <c r="F18" s="26">
        <v>0</v>
      </c>
      <c r="G18" s="26">
        <v>0</v>
      </c>
      <c r="H18" s="26">
        <f t="shared" ref="H18:H23" si="2">E18+F18+G18</f>
        <v>501</v>
      </c>
      <c r="I18" s="27">
        <f t="shared" ref="I18:I23" si="3">H18*100/E$11</f>
        <v>3.3434549034001802E-2</v>
      </c>
      <c r="J18" s="26"/>
      <c r="K18" s="26"/>
      <c r="L18" s="26"/>
      <c r="M18" s="26"/>
      <c r="N18" s="26">
        <v>0</v>
      </c>
      <c r="O18" s="26">
        <v>0</v>
      </c>
      <c r="P18" s="26">
        <v>0</v>
      </c>
      <c r="Q18" s="26">
        <v>0</v>
      </c>
      <c r="R18" s="26">
        <v>0</v>
      </c>
      <c r="S18" s="27">
        <f t="shared" ref="S18:S23" si="4">R18*100/H$11</f>
        <v>0</v>
      </c>
      <c r="T18" s="49">
        <v>501</v>
      </c>
    </row>
    <row r="19" spans="1:20" ht="15">
      <c r="A19" s="15">
        <v>2</v>
      </c>
      <c r="B19" s="3" t="s">
        <v>148</v>
      </c>
      <c r="C19" s="3" t="s">
        <v>149</v>
      </c>
      <c r="D19" s="28"/>
      <c r="E19" s="3">
        <v>150</v>
      </c>
      <c r="F19" s="26">
        <v>0</v>
      </c>
      <c r="G19" s="26">
        <v>0</v>
      </c>
      <c r="H19" s="26">
        <f t="shared" si="2"/>
        <v>150</v>
      </c>
      <c r="I19" s="27">
        <f t="shared" si="3"/>
        <v>1.0010344022156227E-2</v>
      </c>
      <c r="J19" s="26"/>
      <c r="K19" s="26"/>
      <c r="L19" s="26"/>
      <c r="M19" s="26"/>
      <c r="N19" s="26">
        <v>0</v>
      </c>
      <c r="O19" s="26">
        <v>0</v>
      </c>
      <c r="P19" s="26">
        <v>0</v>
      </c>
      <c r="Q19" s="26">
        <v>0</v>
      </c>
      <c r="R19" s="26">
        <v>0</v>
      </c>
      <c r="S19" s="27">
        <f t="shared" si="4"/>
        <v>0</v>
      </c>
      <c r="T19" s="49">
        <v>0</v>
      </c>
    </row>
    <row r="20" spans="1:20" ht="15">
      <c r="A20" s="15">
        <v>3</v>
      </c>
      <c r="B20" s="3" t="s">
        <v>150</v>
      </c>
      <c r="C20" s="3"/>
      <c r="D20" s="28"/>
      <c r="E20" s="3">
        <v>50</v>
      </c>
      <c r="F20" s="26">
        <v>0</v>
      </c>
      <c r="G20" s="26">
        <v>0</v>
      </c>
      <c r="H20" s="26">
        <f t="shared" si="2"/>
        <v>50</v>
      </c>
      <c r="I20" s="27">
        <f t="shared" si="3"/>
        <v>3.3367813407187428E-3</v>
      </c>
      <c r="J20" s="26"/>
      <c r="K20" s="26"/>
      <c r="L20" s="26"/>
      <c r="M20" s="26"/>
      <c r="N20" s="26">
        <v>0</v>
      </c>
      <c r="O20" s="26">
        <v>0</v>
      </c>
      <c r="P20" s="26">
        <v>0</v>
      </c>
      <c r="Q20" s="26">
        <v>0</v>
      </c>
      <c r="R20" s="26">
        <v>0</v>
      </c>
      <c r="S20" s="27">
        <f t="shared" si="4"/>
        <v>0</v>
      </c>
      <c r="T20" s="49">
        <v>0</v>
      </c>
    </row>
    <row r="21" spans="1:20" ht="15">
      <c r="A21" s="15">
        <v>4</v>
      </c>
      <c r="B21" s="3" t="s">
        <v>151</v>
      </c>
      <c r="C21" s="3"/>
      <c r="D21" s="28"/>
      <c r="E21" s="3">
        <v>400</v>
      </c>
      <c r="F21" s="26">
        <v>0</v>
      </c>
      <c r="G21" s="26">
        <v>0</v>
      </c>
      <c r="H21" s="26">
        <f t="shared" si="2"/>
        <v>400</v>
      </c>
      <c r="I21" s="27">
        <f t="shared" ref="I21" si="5">H21*100/E$11</f>
        <v>2.6694250725749942E-2</v>
      </c>
      <c r="J21" s="26"/>
      <c r="K21" s="26"/>
      <c r="L21" s="26"/>
      <c r="M21" s="26"/>
      <c r="N21" s="26">
        <v>0</v>
      </c>
      <c r="O21" s="26">
        <v>0</v>
      </c>
      <c r="P21" s="26">
        <v>0</v>
      </c>
      <c r="Q21" s="26">
        <v>0</v>
      </c>
      <c r="R21" s="26">
        <v>0</v>
      </c>
      <c r="S21" s="27">
        <f t="shared" ref="S21" si="6">R21*100/H$11</f>
        <v>0</v>
      </c>
      <c r="T21" s="49">
        <v>0</v>
      </c>
    </row>
    <row r="22" spans="1:20" ht="15">
      <c r="A22" s="15">
        <v>5</v>
      </c>
      <c r="B22" s="3" t="s">
        <v>152</v>
      </c>
      <c r="C22" s="3"/>
      <c r="D22" s="28"/>
      <c r="E22" s="3">
        <v>500</v>
      </c>
      <c r="F22" s="26">
        <v>0</v>
      </c>
      <c r="G22" s="26">
        <v>0</v>
      </c>
      <c r="H22" s="26">
        <f t="shared" si="2"/>
        <v>500</v>
      </c>
      <c r="I22" s="27">
        <f t="shared" si="3"/>
        <v>3.3367813407187426E-2</v>
      </c>
      <c r="J22" s="26"/>
      <c r="K22" s="26"/>
      <c r="L22" s="26"/>
      <c r="M22" s="26"/>
      <c r="N22" s="26">
        <v>0</v>
      </c>
      <c r="O22" s="26">
        <v>0</v>
      </c>
      <c r="P22" s="26">
        <v>0</v>
      </c>
      <c r="Q22" s="26">
        <v>0</v>
      </c>
      <c r="R22" s="26">
        <v>0</v>
      </c>
      <c r="S22" s="27">
        <f t="shared" si="4"/>
        <v>0</v>
      </c>
      <c r="T22" s="49">
        <v>0</v>
      </c>
    </row>
    <row r="23" spans="1:20" ht="15">
      <c r="A23" s="15">
        <v>6</v>
      </c>
      <c r="B23" s="3" t="s">
        <v>151</v>
      </c>
      <c r="C23" s="3"/>
      <c r="D23" s="28"/>
      <c r="E23" s="3">
        <v>50</v>
      </c>
      <c r="F23" s="26">
        <v>0</v>
      </c>
      <c r="G23" s="26">
        <v>0</v>
      </c>
      <c r="H23" s="26">
        <f t="shared" si="2"/>
        <v>50</v>
      </c>
      <c r="I23" s="27">
        <f t="shared" si="3"/>
        <v>3.3367813407187428E-3</v>
      </c>
      <c r="J23" s="26"/>
      <c r="K23" s="26"/>
      <c r="L23" s="26"/>
      <c r="M23" s="26"/>
      <c r="N23" s="26">
        <v>0</v>
      </c>
      <c r="O23" s="26">
        <v>0</v>
      </c>
      <c r="P23" s="26">
        <v>0</v>
      </c>
      <c r="Q23" s="26">
        <v>0</v>
      </c>
      <c r="R23" s="26">
        <v>0</v>
      </c>
      <c r="S23" s="27">
        <f t="shared" si="4"/>
        <v>0</v>
      </c>
      <c r="T23" s="49">
        <v>0</v>
      </c>
    </row>
    <row r="24" spans="1:20">
      <c r="A24" s="14" t="s">
        <v>54</v>
      </c>
      <c r="B24" s="15" t="s">
        <v>55</v>
      </c>
      <c r="C24" s="15"/>
      <c r="D24" s="28">
        <v>0</v>
      </c>
      <c r="E24" s="28">
        <v>0</v>
      </c>
      <c r="F24" s="26">
        <v>0</v>
      </c>
      <c r="G24" s="26">
        <v>0</v>
      </c>
      <c r="H24" s="26">
        <f t="shared" ref="H24" si="7">E24+F24+G24</f>
        <v>0</v>
      </c>
      <c r="I24" s="27">
        <f>H24*100/H$11</f>
        <v>0</v>
      </c>
      <c r="J24" s="26"/>
      <c r="K24" s="26"/>
      <c r="L24" s="26"/>
      <c r="M24" s="26"/>
      <c r="N24" s="26">
        <v>0</v>
      </c>
      <c r="O24" s="26">
        <v>0</v>
      </c>
      <c r="P24" s="26">
        <v>0</v>
      </c>
      <c r="Q24" s="26">
        <v>0</v>
      </c>
      <c r="R24" s="26">
        <v>0</v>
      </c>
      <c r="S24" s="27">
        <f t="shared" ref="S24" si="8">R24*100/H$11</f>
        <v>0</v>
      </c>
      <c r="T24" s="28">
        <v>0</v>
      </c>
    </row>
    <row r="25" spans="1:20">
      <c r="A25" s="14"/>
      <c r="B25" s="15" t="s">
        <v>53</v>
      </c>
      <c r="C25" s="15"/>
      <c r="D25" s="28"/>
      <c r="E25" s="28"/>
      <c r="F25" s="28"/>
      <c r="G25" s="28"/>
      <c r="H25" s="28"/>
      <c r="I25" s="28"/>
      <c r="J25" s="28"/>
      <c r="K25" s="28"/>
      <c r="L25" s="28"/>
      <c r="M25" s="28"/>
      <c r="N25" s="28"/>
      <c r="O25" s="28"/>
      <c r="P25" s="28"/>
      <c r="Q25" s="28"/>
      <c r="R25" s="28"/>
      <c r="S25" s="28"/>
      <c r="T25" s="28"/>
    </row>
    <row r="26" spans="1:20">
      <c r="A26" s="14" t="s">
        <v>57</v>
      </c>
      <c r="B26" s="15" t="s">
        <v>56</v>
      </c>
      <c r="C26" s="15"/>
      <c r="D26" s="28">
        <v>0</v>
      </c>
      <c r="E26" s="28">
        <v>0</v>
      </c>
      <c r="F26" s="26">
        <v>0</v>
      </c>
      <c r="G26" s="26">
        <v>0</v>
      </c>
      <c r="H26" s="26">
        <f t="shared" ref="H26" si="9">E26+F26+G26</f>
        <v>0</v>
      </c>
      <c r="I26" s="27">
        <f>H26*100/H$11</f>
        <v>0</v>
      </c>
      <c r="J26" s="26"/>
      <c r="K26" s="26"/>
      <c r="L26" s="26"/>
      <c r="M26" s="26"/>
      <c r="N26" s="26">
        <v>0</v>
      </c>
      <c r="O26" s="26">
        <v>0</v>
      </c>
      <c r="P26" s="26">
        <v>0</v>
      </c>
      <c r="Q26" s="26">
        <v>0</v>
      </c>
      <c r="R26" s="26">
        <v>0</v>
      </c>
      <c r="S26" s="27">
        <f t="shared" ref="S26" si="10">R26*100/H$11</f>
        <v>0</v>
      </c>
      <c r="T26" s="28">
        <v>0</v>
      </c>
    </row>
    <row r="27" spans="1:20">
      <c r="A27" s="14"/>
      <c r="B27" s="15" t="s">
        <v>53</v>
      </c>
      <c r="C27" s="15"/>
      <c r="D27" s="28"/>
      <c r="E27" s="28"/>
      <c r="F27" s="28"/>
      <c r="G27" s="28"/>
      <c r="H27" s="28"/>
      <c r="I27" s="28"/>
      <c r="J27" s="28"/>
      <c r="K27" s="28"/>
      <c r="L27" s="28"/>
      <c r="M27" s="28"/>
      <c r="N27" s="28"/>
      <c r="O27" s="28"/>
      <c r="P27" s="28"/>
      <c r="Q27" s="28"/>
      <c r="R27" s="28"/>
      <c r="S27" s="28"/>
      <c r="T27" s="28"/>
    </row>
    <row r="28" spans="1:20">
      <c r="A28" s="20" t="s">
        <v>58</v>
      </c>
      <c r="B28" s="21" t="s">
        <v>59</v>
      </c>
      <c r="C28" s="15"/>
      <c r="D28" s="28"/>
      <c r="E28" s="28"/>
      <c r="F28" s="28"/>
      <c r="G28" s="28"/>
      <c r="H28" s="28"/>
      <c r="I28" s="28"/>
      <c r="J28" s="28"/>
      <c r="K28" s="28"/>
      <c r="L28" s="28"/>
      <c r="M28" s="28"/>
      <c r="N28" s="28"/>
      <c r="O28" s="28"/>
      <c r="P28" s="28"/>
      <c r="Q28" s="28"/>
      <c r="R28" s="28"/>
      <c r="S28" s="28"/>
      <c r="T28" s="28"/>
    </row>
    <row r="29" spans="1:20">
      <c r="A29" s="20"/>
      <c r="B29" s="21" t="s">
        <v>129</v>
      </c>
      <c r="C29" s="15"/>
      <c r="D29" s="28">
        <v>4</v>
      </c>
      <c r="E29" s="28">
        <v>600743</v>
      </c>
      <c r="F29" s="28">
        <v>0</v>
      </c>
      <c r="G29" s="28">
        <v>0</v>
      </c>
      <c r="H29" s="26">
        <f t="shared" ref="H29:H33" si="11">E29+F29+G29</f>
        <v>600743</v>
      </c>
      <c r="I29" s="27">
        <f>H29*100/E$11</f>
        <v>40.090960659347992</v>
      </c>
      <c r="J29" s="28"/>
      <c r="K29" s="28"/>
      <c r="L29" s="28"/>
      <c r="M29" s="28"/>
      <c r="N29" s="28"/>
      <c r="O29" s="28"/>
      <c r="P29" s="28"/>
      <c r="Q29" s="28"/>
      <c r="R29" s="28"/>
      <c r="S29" s="28"/>
      <c r="T29" s="28">
        <v>599993</v>
      </c>
    </row>
    <row r="30" spans="1:20" ht="15">
      <c r="A30" s="14">
        <v>1</v>
      </c>
      <c r="B30" s="3" t="s">
        <v>153</v>
      </c>
      <c r="C30" s="3" t="s">
        <v>141</v>
      </c>
      <c r="D30" s="28"/>
      <c r="E30" s="3">
        <v>599993</v>
      </c>
      <c r="F30" s="28">
        <v>0</v>
      </c>
      <c r="G30" s="28">
        <v>0</v>
      </c>
      <c r="H30" s="26">
        <f t="shared" si="11"/>
        <v>599993</v>
      </c>
      <c r="I30" s="27">
        <f t="shared" ref="I30:I33" si="12">H30*100/E$11</f>
        <v>40.040908939237212</v>
      </c>
      <c r="J30" s="28"/>
      <c r="K30" s="28"/>
      <c r="L30" s="28"/>
      <c r="M30" s="28"/>
      <c r="N30" s="28"/>
      <c r="O30" s="28"/>
      <c r="P30" s="28"/>
      <c r="Q30" s="28"/>
      <c r="R30" s="28"/>
      <c r="S30" s="28"/>
      <c r="T30" s="3">
        <v>599993</v>
      </c>
    </row>
    <row r="31" spans="1:20" ht="15">
      <c r="A31" s="14">
        <v>2</v>
      </c>
      <c r="B31" s="3" t="s">
        <v>154</v>
      </c>
      <c r="C31" s="3"/>
      <c r="D31" s="28"/>
      <c r="E31" s="3">
        <v>50</v>
      </c>
      <c r="F31" s="28">
        <v>0</v>
      </c>
      <c r="G31" s="28">
        <v>0</v>
      </c>
      <c r="H31" s="26">
        <f t="shared" si="11"/>
        <v>50</v>
      </c>
      <c r="I31" s="27">
        <f t="shared" si="12"/>
        <v>3.3367813407187428E-3</v>
      </c>
      <c r="J31" s="28"/>
      <c r="K31" s="28"/>
      <c r="L31" s="28"/>
      <c r="M31" s="28"/>
      <c r="N31" s="28"/>
      <c r="O31" s="28"/>
      <c r="P31" s="28"/>
      <c r="Q31" s="28"/>
      <c r="R31" s="28"/>
      <c r="S31" s="28"/>
      <c r="T31" s="3">
        <v>0</v>
      </c>
    </row>
    <row r="32" spans="1:20" ht="15">
      <c r="A32" s="14">
        <v>3</v>
      </c>
      <c r="B32" s="3" t="s">
        <v>155</v>
      </c>
      <c r="C32" s="3"/>
      <c r="D32" s="28"/>
      <c r="E32" s="3">
        <v>450</v>
      </c>
      <c r="F32" s="28">
        <v>0</v>
      </c>
      <c r="G32" s="28">
        <v>0</v>
      </c>
      <c r="H32" s="26">
        <f t="shared" si="11"/>
        <v>450</v>
      </c>
      <c r="I32" s="27">
        <f t="shared" si="12"/>
        <v>3.0031032066468684E-2</v>
      </c>
      <c r="J32" s="28"/>
      <c r="K32" s="28"/>
      <c r="L32" s="28"/>
      <c r="M32" s="28"/>
      <c r="N32" s="28"/>
      <c r="O32" s="28"/>
      <c r="P32" s="28"/>
      <c r="Q32" s="28"/>
      <c r="R32" s="28"/>
      <c r="S32" s="28"/>
      <c r="T32" s="3">
        <v>0</v>
      </c>
    </row>
    <row r="33" spans="1:20" ht="15">
      <c r="A33" s="14">
        <v>4</v>
      </c>
      <c r="B33" s="3" t="s">
        <v>156</v>
      </c>
      <c r="C33" s="3"/>
      <c r="D33" s="28"/>
      <c r="E33" s="3">
        <v>250</v>
      </c>
      <c r="F33" s="28">
        <v>0</v>
      </c>
      <c r="G33" s="28">
        <v>0</v>
      </c>
      <c r="H33" s="26">
        <f t="shared" si="11"/>
        <v>250</v>
      </c>
      <c r="I33" s="27">
        <f t="shared" si="12"/>
        <v>1.6683906703593713E-2</v>
      </c>
      <c r="J33" s="28"/>
      <c r="K33" s="28"/>
      <c r="L33" s="28"/>
      <c r="M33" s="28"/>
      <c r="N33" s="28"/>
      <c r="O33" s="28"/>
      <c r="P33" s="26"/>
      <c r="Q33" s="28"/>
      <c r="R33" s="28"/>
      <c r="S33" s="28"/>
      <c r="T33" s="3">
        <v>0</v>
      </c>
    </row>
    <row r="34" spans="1:20">
      <c r="A34" s="14"/>
      <c r="B34" s="15" t="s">
        <v>60</v>
      </c>
      <c r="C34" s="21"/>
      <c r="D34" s="26">
        <f t="shared" ref="D34:I34" si="13">D17+D24+D26+D29</f>
        <v>10</v>
      </c>
      <c r="E34" s="26">
        <f t="shared" si="13"/>
        <v>602394</v>
      </c>
      <c r="F34" s="26">
        <f t="shared" si="13"/>
        <v>0</v>
      </c>
      <c r="G34" s="26">
        <f t="shared" si="13"/>
        <v>0</v>
      </c>
      <c r="H34" s="26">
        <f t="shared" si="13"/>
        <v>602394</v>
      </c>
      <c r="I34" s="29">
        <f t="shared" si="13"/>
        <v>40.201141179218524</v>
      </c>
      <c r="J34" s="26"/>
      <c r="K34" s="26"/>
      <c r="L34" s="26"/>
      <c r="M34" s="26"/>
      <c r="N34" s="26">
        <f>N17+N24+N26+N29</f>
        <v>0</v>
      </c>
      <c r="O34" s="26">
        <f>O17+O24+O26+O29</f>
        <v>0</v>
      </c>
      <c r="P34" s="26">
        <f>P17+P24+P26+P29</f>
        <v>0</v>
      </c>
      <c r="Q34" s="26">
        <f>Q17+Q24+Q26+Q29</f>
        <v>0</v>
      </c>
      <c r="R34" s="26">
        <f t="shared" ref="R34" si="14">SUM(R18:R27)</f>
        <v>0</v>
      </c>
      <c r="S34" s="26">
        <f>S17+S24+S26+S29</f>
        <v>0</v>
      </c>
      <c r="T34" s="26">
        <f>T17+T24+T26+T29</f>
        <v>600494</v>
      </c>
    </row>
    <row r="35" spans="1:20">
      <c r="A35" s="25" t="s">
        <v>62</v>
      </c>
      <c r="B35" s="21" t="s">
        <v>61</v>
      </c>
      <c r="C35" s="15"/>
      <c r="D35" s="28"/>
      <c r="E35" s="28"/>
      <c r="F35" s="28"/>
      <c r="G35" s="28"/>
      <c r="H35" s="28"/>
      <c r="I35" s="28"/>
      <c r="J35" s="28"/>
      <c r="K35" s="28"/>
      <c r="L35" s="28"/>
      <c r="M35" s="28"/>
      <c r="N35" s="28"/>
      <c r="O35" s="28"/>
      <c r="P35" s="28"/>
      <c r="Q35" s="28"/>
      <c r="R35" s="28"/>
      <c r="S35" s="28"/>
      <c r="T35" s="28"/>
    </row>
    <row r="36" spans="1:20" ht="25.5">
      <c r="A36" s="14" t="s">
        <v>51</v>
      </c>
      <c r="B36" s="30" t="s">
        <v>63</v>
      </c>
      <c r="C36" s="15"/>
      <c r="D36" s="28"/>
      <c r="E36" s="28">
        <v>0</v>
      </c>
      <c r="F36" s="26">
        <v>0</v>
      </c>
      <c r="G36" s="26">
        <v>0</v>
      </c>
      <c r="H36" s="26">
        <f t="shared" ref="H36" si="15">E36+F36+G36</f>
        <v>0</v>
      </c>
      <c r="I36" s="27">
        <f>H36*100/H$11</f>
        <v>0</v>
      </c>
      <c r="J36" s="26"/>
      <c r="K36" s="26"/>
      <c r="L36" s="26"/>
      <c r="M36" s="26"/>
      <c r="N36" s="26">
        <v>0</v>
      </c>
      <c r="O36" s="26">
        <v>0</v>
      </c>
      <c r="P36" s="26">
        <v>0</v>
      </c>
      <c r="Q36" s="26">
        <v>0</v>
      </c>
      <c r="R36" s="26">
        <v>0</v>
      </c>
      <c r="S36" s="27">
        <f t="shared" ref="S36" si="16">R36*100/H$11</f>
        <v>0</v>
      </c>
      <c r="T36" s="28">
        <v>0</v>
      </c>
    </row>
    <row r="37" spans="1:20">
      <c r="A37" s="14"/>
      <c r="B37" s="15" t="s">
        <v>53</v>
      </c>
      <c r="C37" s="15"/>
      <c r="D37" s="28"/>
      <c r="E37" s="28"/>
      <c r="F37" s="28"/>
      <c r="G37" s="28"/>
      <c r="H37" s="28"/>
      <c r="I37" s="28"/>
      <c r="J37" s="28"/>
      <c r="K37" s="28"/>
      <c r="L37" s="28"/>
      <c r="M37" s="28"/>
      <c r="N37" s="28"/>
      <c r="O37" s="28"/>
      <c r="P37" s="28"/>
      <c r="Q37" s="28"/>
      <c r="R37" s="28"/>
      <c r="S37" s="28"/>
      <c r="T37" s="28"/>
    </row>
    <row r="38" spans="1:20">
      <c r="A38" s="14" t="s">
        <v>54</v>
      </c>
      <c r="B38" s="15" t="s">
        <v>64</v>
      </c>
      <c r="C38" s="15"/>
      <c r="D38" s="28"/>
      <c r="E38" s="28">
        <v>0</v>
      </c>
      <c r="F38" s="26">
        <v>0</v>
      </c>
      <c r="G38" s="26">
        <v>0</v>
      </c>
      <c r="H38" s="26">
        <f t="shared" ref="H38" si="17">E38+F38+G38</f>
        <v>0</v>
      </c>
      <c r="I38" s="27">
        <f>H38*100/H$11</f>
        <v>0</v>
      </c>
      <c r="J38" s="26"/>
      <c r="K38" s="26"/>
      <c r="L38" s="26"/>
      <c r="M38" s="26"/>
      <c r="N38" s="26">
        <v>0</v>
      </c>
      <c r="O38" s="26">
        <v>0</v>
      </c>
      <c r="P38" s="26">
        <v>0</v>
      </c>
      <c r="Q38" s="26">
        <v>0</v>
      </c>
      <c r="R38" s="26">
        <v>0</v>
      </c>
      <c r="S38" s="27">
        <f t="shared" ref="S38" si="18">R38*100/H$11</f>
        <v>0</v>
      </c>
      <c r="T38" s="28">
        <v>0</v>
      </c>
    </row>
    <row r="39" spans="1:20">
      <c r="A39" s="14"/>
      <c r="B39" s="15" t="s">
        <v>53</v>
      </c>
      <c r="C39" s="15"/>
      <c r="D39" s="28"/>
      <c r="E39" s="28"/>
      <c r="F39" s="28"/>
      <c r="G39" s="28"/>
      <c r="H39" s="28"/>
      <c r="I39" s="28"/>
      <c r="J39" s="28"/>
      <c r="K39" s="28"/>
      <c r="L39" s="28"/>
      <c r="M39" s="28"/>
      <c r="N39" s="28"/>
      <c r="O39" s="28"/>
      <c r="P39" s="28"/>
      <c r="Q39" s="28"/>
      <c r="R39" s="26"/>
      <c r="S39" s="26"/>
      <c r="T39" s="28"/>
    </row>
    <row r="40" spans="1:20">
      <c r="A40" s="14" t="s">
        <v>57</v>
      </c>
      <c r="B40" s="15" t="s">
        <v>65</v>
      </c>
      <c r="C40" s="15"/>
      <c r="D40" s="28"/>
      <c r="E40" s="28">
        <v>0</v>
      </c>
      <c r="F40" s="26">
        <v>0</v>
      </c>
      <c r="G40" s="26">
        <v>0</v>
      </c>
      <c r="H40" s="26">
        <f t="shared" ref="H40" si="19">E40+F40+G40</f>
        <v>0</v>
      </c>
      <c r="I40" s="27">
        <f>H40*100/H$11</f>
        <v>0</v>
      </c>
      <c r="J40" s="26"/>
      <c r="K40" s="26"/>
      <c r="L40" s="26"/>
      <c r="M40" s="26"/>
      <c r="N40" s="26">
        <v>0</v>
      </c>
      <c r="O40" s="26">
        <v>0</v>
      </c>
      <c r="P40" s="26">
        <v>0</v>
      </c>
      <c r="Q40" s="26">
        <v>0</v>
      </c>
      <c r="R40" s="26">
        <v>0</v>
      </c>
      <c r="S40" s="27">
        <f t="shared" ref="S40" si="20">R40*100/H$11</f>
        <v>0</v>
      </c>
      <c r="T40" s="28">
        <v>0</v>
      </c>
    </row>
    <row r="41" spans="1:20">
      <c r="A41" s="14"/>
      <c r="B41" s="15" t="s">
        <v>53</v>
      </c>
      <c r="C41" s="15"/>
      <c r="D41" s="28"/>
      <c r="E41" s="28"/>
      <c r="F41" s="28"/>
      <c r="G41" s="28"/>
      <c r="H41" s="28"/>
      <c r="I41" s="28"/>
      <c r="J41" s="28"/>
      <c r="K41" s="28"/>
      <c r="L41" s="28"/>
      <c r="M41" s="28"/>
      <c r="N41" s="28"/>
      <c r="O41" s="28"/>
      <c r="P41" s="28"/>
      <c r="Q41" s="28"/>
      <c r="R41" s="26"/>
      <c r="S41" s="26"/>
      <c r="T41" s="28"/>
    </row>
    <row r="42" spans="1:20">
      <c r="A42" s="14" t="s">
        <v>58</v>
      </c>
      <c r="B42" s="15" t="s">
        <v>66</v>
      </c>
      <c r="C42" s="15"/>
      <c r="D42" s="28"/>
      <c r="E42" s="28">
        <v>0</v>
      </c>
      <c r="F42" s="26">
        <v>0</v>
      </c>
      <c r="G42" s="26">
        <v>0</v>
      </c>
      <c r="H42" s="26">
        <f t="shared" ref="H42" si="21">E42+F42+G42</f>
        <v>0</v>
      </c>
      <c r="I42" s="27">
        <f>H42*100/H$11</f>
        <v>0</v>
      </c>
      <c r="J42" s="26"/>
      <c r="K42" s="26"/>
      <c r="L42" s="26"/>
      <c r="M42" s="26"/>
      <c r="N42" s="26">
        <v>0</v>
      </c>
      <c r="O42" s="26">
        <v>0</v>
      </c>
      <c r="P42" s="26">
        <v>0</v>
      </c>
      <c r="Q42" s="26">
        <v>0</v>
      </c>
      <c r="R42" s="26">
        <v>0</v>
      </c>
      <c r="S42" s="27">
        <f t="shared" ref="S42" si="22">R42*100/H$11</f>
        <v>0</v>
      </c>
      <c r="T42" s="28">
        <v>0</v>
      </c>
    </row>
    <row r="43" spans="1:20">
      <c r="A43" s="14"/>
      <c r="B43" s="15" t="s">
        <v>53</v>
      </c>
      <c r="C43" s="15"/>
      <c r="D43" s="28"/>
      <c r="E43" s="28"/>
      <c r="F43" s="28"/>
      <c r="G43" s="28"/>
      <c r="H43" s="28"/>
      <c r="I43" s="28"/>
      <c r="J43" s="28"/>
      <c r="K43" s="28"/>
      <c r="L43" s="28"/>
      <c r="M43" s="28"/>
      <c r="N43" s="28"/>
      <c r="O43" s="28"/>
      <c r="P43" s="28"/>
      <c r="Q43" s="28"/>
      <c r="R43" s="26"/>
      <c r="S43" s="26"/>
      <c r="T43" s="28"/>
    </row>
    <row r="44" spans="1:20" ht="15">
      <c r="A44" s="3" t="s">
        <v>67</v>
      </c>
      <c r="B44" s="3" t="s">
        <v>157</v>
      </c>
      <c r="C44" s="3"/>
      <c r="D44" s="26">
        <v>1</v>
      </c>
      <c r="E44" s="26">
        <v>390000</v>
      </c>
      <c r="F44" s="26">
        <v>0</v>
      </c>
      <c r="G44" s="26">
        <v>0</v>
      </c>
      <c r="H44" s="26">
        <v>390000</v>
      </c>
      <c r="I44" s="27">
        <f>H44*100/H$11</f>
        <v>26.026894457606193</v>
      </c>
      <c r="J44" s="26"/>
      <c r="K44" s="26"/>
      <c r="L44" s="26"/>
      <c r="M44" s="26"/>
      <c r="N44" s="26">
        <v>0</v>
      </c>
      <c r="O44" s="26">
        <v>0</v>
      </c>
      <c r="P44" s="26">
        <v>0</v>
      </c>
      <c r="Q44" s="26">
        <v>0</v>
      </c>
      <c r="R44" s="26">
        <v>0</v>
      </c>
      <c r="S44" s="27">
        <f t="shared" ref="S44" si="23">R44*100/H$11</f>
        <v>0</v>
      </c>
      <c r="T44" s="26">
        <v>390000</v>
      </c>
    </row>
    <row r="45" spans="1:20" ht="15">
      <c r="A45" s="3"/>
      <c r="B45" s="3" t="s">
        <v>158</v>
      </c>
      <c r="C45" s="3" t="s">
        <v>142</v>
      </c>
      <c r="D45" s="28"/>
      <c r="E45" s="28">
        <v>390000</v>
      </c>
      <c r="F45" s="28">
        <v>0</v>
      </c>
      <c r="G45" s="28">
        <v>0</v>
      </c>
      <c r="H45" s="28">
        <v>390000</v>
      </c>
      <c r="I45" s="27">
        <f>H45*100/H$11</f>
        <v>26.026894457606193</v>
      </c>
      <c r="J45" s="28"/>
      <c r="K45" s="28"/>
      <c r="L45" s="28"/>
      <c r="M45" s="28"/>
      <c r="N45" s="28">
        <v>0</v>
      </c>
      <c r="O45" s="28">
        <v>0</v>
      </c>
      <c r="P45" s="28">
        <v>0</v>
      </c>
      <c r="Q45" s="28">
        <v>0</v>
      </c>
      <c r="R45" s="26">
        <v>0</v>
      </c>
      <c r="S45" s="27">
        <v>0</v>
      </c>
      <c r="T45" s="28">
        <v>390000</v>
      </c>
    </row>
    <row r="46" spans="1:20">
      <c r="A46" s="14"/>
      <c r="B46" s="15" t="s">
        <v>68</v>
      </c>
      <c r="C46" s="15"/>
      <c r="D46" s="28">
        <f>D44</f>
        <v>1</v>
      </c>
      <c r="E46" s="28">
        <f>E44</f>
        <v>390000</v>
      </c>
      <c r="F46" s="28">
        <f>SUM(F36:F45)</f>
        <v>0</v>
      </c>
      <c r="G46" s="28">
        <f>SUM(G36:G45)</f>
        <v>0</v>
      </c>
      <c r="H46" s="28">
        <f>H44</f>
        <v>390000</v>
      </c>
      <c r="I46" s="27">
        <f>I44</f>
        <v>26.026894457606193</v>
      </c>
      <c r="J46" s="28"/>
      <c r="K46" s="28"/>
      <c r="L46" s="28"/>
      <c r="M46" s="28"/>
      <c r="N46" s="28">
        <f t="shared" ref="N46:S46" si="24">SUM(N36:N45)</f>
        <v>0</v>
      </c>
      <c r="O46" s="28">
        <f t="shared" si="24"/>
        <v>0</v>
      </c>
      <c r="P46" s="28">
        <f t="shared" si="24"/>
        <v>0</v>
      </c>
      <c r="Q46" s="28">
        <f t="shared" si="24"/>
        <v>0</v>
      </c>
      <c r="R46" s="28">
        <f t="shared" si="24"/>
        <v>0</v>
      </c>
      <c r="S46" s="28">
        <f t="shared" si="24"/>
        <v>0</v>
      </c>
      <c r="T46" s="28">
        <f>T44</f>
        <v>390000</v>
      </c>
    </row>
    <row r="47" spans="1:20" ht="25.5">
      <c r="A47" s="21"/>
      <c r="B47" s="31" t="s">
        <v>69</v>
      </c>
      <c r="C47" s="20"/>
      <c r="D47" s="26">
        <f>D34+D46</f>
        <v>11</v>
      </c>
      <c r="E47" s="26">
        <f>E34+E46</f>
        <v>992394</v>
      </c>
      <c r="F47" s="26">
        <f>F34+F46</f>
        <v>0</v>
      </c>
      <c r="G47" s="26">
        <f>G34+G46</f>
        <v>0</v>
      </c>
      <c r="H47" s="26">
        <f>H34+H46</f>
        <v>992394</v>
      </c>
      <c r="I47" s="29">
        <f>E47/1498450*100</f>
        <v>66.228035636824728</v>
      </c>
      <c r="J47" s="26"/>
      <c r="K47" s="26"/>
      <c r="L47" s="26"/>
      <c r="M47" s="26"/>
      <c r="N47" s="26">
        <f>N34+N46</f>
        <v>0</v>
      </c>
      <c r="O47" s="26">
        <f>O34+O46</f>
        <v>0</v>
      </c>
      <c r="P47" s="26">
        <f>P34+P46</f>
        <v>0</v>
      </c>
      <c r="Q47" s="26">
        <f>Q34+Q46</f>
        <v>0</v>
      </c>
      <c r="R47" s="26">
        <f>R34+R46</f>
        <v>0</v>
      </c>
      <c r="S47" s="29">
        <f>R47/2853800*100</f>
        <v>0</v>
      </c>
      <c r="T47" s="26">
        <f>T34+T46</f>
        <v>990494</v>
      </c>
    </row>
    <row r="48" spans="1:20" s="32" customFormat="1" ht="18" customHeight="1">
      <c r="A48" s="53" t="s">
        <v>145</v>
      </c>
      <c r="B48" s="53"/>
      <c r="C48" s="53"/>
      <c r="D48" s="53"/>
      <c r="E48" s="53"/>
      <c r="F48" s="53"/>
      <c r="G48" s="53"/>
      <c r="H48" s="53"/>
      <c r="I48" s="53"/>
      <c r="J48" s="53"/>
      <c r="K48" s="53"/>
      <c r="L48" s="53"/>
      <c r="M48" s="53"/>
      <c r="N48" s="53"/>
      <c r="O48" s="53"/>
      <c r="P48" s="53"/>
      <c r="Q48" s="53"/>
      <c r="R48" s="53"/>
      <c r="S48" s="53"/>
      <c r="T48" s="53"/>
    </row>
    <row r="49" spans="1:20">
      <c r="A49" s="55"/>
      <c r="B49" s="55" t="s">
        <v>47</v>
      </c>
      <c r="C49" s="55" t="s">
        <v>48</v>
      </c>
      <c r="D49" s="55" t="s">
        <v>93</v>
      </c>
      <c r="E49" s="55" t="s">
        <v>22</v>
      </c>
      <c r="F49" s="55" t="s">
        <v>106</v>
      </c>
      <c r="G49" s="55" t="s">
        <v>24</v>
      </c>
      <c r="H49" s="55" t="s">
        <v>25</v>
      </c>
      <c r="I49" s="55" t="s">
        <v>109</v>
      </c>
      <c r="J49" s="55" t="s">
        <v>26</v>
      </c>
      <c r="K49" s="55"/>
      <c r="L49" s="55"/>
      <c r="M49" s="55"/>
      <c r="N49" s="55" t="s">
        <v>27</v>
      </c>
      <c r="O49" s="55" t="s">
        <v>111</v>
      </c>
      <c r="P49" s="55" t="s">
        <v>28</v>
      </c>
      <c r="Q49" s="55"/>
      <c r="R49" s="55" t="s">
        <v>29</v>
      </c>
      <c r="S49" s="55"/>
      <c r="T49" s="58" t="s">
        <v>30</v>
      </c>
    </row>
    <row r="50" spans="1:20">
      <c r="A50" s="55"/>
      <c r="B50" s="55"/>
      <c r="C50" s="55"/>
      <c r="D50" s="55"/>
      <c r="E50" s="55"/>
      <c r="F50" s="55"/>
      <c r="G50" s="55"/>
      <c r="H50" s="55"/>
      <c r="I50" s="55"/>
      <c r="J50" s="55" t="s">
        <v>14</v>
      </c>
      <c r="K50" s="55"/>
      <c r="L50" s="55"/>
      <c r="M50" s="55" t="s">
        <v>70</v>
      </c>
      <c r="N50" s="55"/>
      <c r="O50" s="55"/>
      <c r="P50" s="55" t="s">
        <v>17</v>
      </c>
      <c r="Q50" s="55" t="s">
        <v>18</v>
      </c>
      <c r="R50" s="58" t="s">
        <v>112</v>
      </c>
      <c r="S50" s="55" t="s">
        <v>113</v>
      </c>
      <c r="T50" s="58"/>
    </row>
    <row r="51" spans="1:20" ht="25.5">
      <c r="A51" s="55"/>
      <c r="B51" s="55"/>
      <c r="C51" s="55"/>
      <c r="D51" s="55"/>
      <c r="E51" s="55"/>
      <c r="F51" s="55"/>
      <c r="G51" s="55"/>
      <c r="H51" s="55"/>
      <c r="I51" s="55"/>
      <c r="J51" s="13" t="s">
        <v>42</v>
      </c>
      <c r="K51" s="13" t="s">
        <v>43</v>
      </c>
      <c r="L51" s="13" t="s">
        <v>15</v>
      </c>
      <c r="M51" s="55"/>
      <c r="N51" s="55"/>
      <c r="O51" s="55"/>
      <c r="P51" s="55"/>
      <c r="Q51" s="55"/>
      <c r="R51" s="58"/>
      <c r="S51" s="55"/>
      <c r="T51" s="58"/>
    </row>
    <row r="52" spans="1:20">
      <c r="A52" s="25" t="s">
        <v>49</v>
      </c>
      <c r="B52" s="21" t="s">
        <v>65</v>
      </c>
      <c r="C52" s="15"/>
      <c r="D52" s="15"/>
      <c r="E52" s="15"/>
      <c r="F52" s="15"/>
      <c r="G52" s="15"/>
      <c r="H52" s="15"/>
      <c r="I52" s="15"/>
      <c r="J52" s="14"/>
      <c r="K52" s="14"/>
      <c r="L52" s="14"/>
      <c r="M52" s="14"/>
      <c r="N52" s="14"/>
      <c r="O52" s="14"/>
      <c r="P52" s="14"/>
      <c r="Q52" s="14"/>
      <c r="R52" s="18"/>
      <c r="S52" s="18"/>
      <c r="T52" s="18"/>
    </row>
    <row r="53" spans="1:20">
      <c r="A53" s="14" t="s">
        <v>51</v>
      </c>
      <c r="B53" s="15" t="s">
        <v>71</v>
      </c>
      <c r="C53" s="15"/>
      <c r="D53" s="28">
        <v>0</v>
      </c>
      <c r="E53" s="28">
        <v>0</v>
      </c>
      <c r="F53" s="28">
        <v>0</v>
      </c>
      <c r="G53" s="28">
        <v>0</v>
      </c>
      <c r="H53" s="28">
        <f>E53+F53+G53</f>
        <v>0</v>
      </c>
      <c r="I53" s="27">
        <v>0</v>
      </c>
      <c r="J53" s="28"/>
      <c r="K53" s="28"/>
      <c r="L53" s="28"/>
      <c r="M53" s="28"/>
      <c r="N53" s="28">
        <v>0</v>
      </c>
      <c r="O53" s="28">
        <v>0</v>
      </c>
      <c r="P53" s="28">
        <v>0</v>
      </c>
      <c r="Q53" s="28">
        <v>0</v>
      </c>
      <c r="R53" s="60" t="s">
        <v>39</v>
      </c>
      <c r="S53" s="60"/>
      <c r="T53" s="28">
        <v>0</v>
      </c>
    </row>
    <row r="54" spans="1:20">
      <c r="A54" s="14"/>
      <c r="B54" s="15" t="s">
        <v>53</v>
      </c>
      <c r="C54" s="15"/>
      <c r="D54" s="28"/>
      <c r="E54" s="28"/>
      <c r="F54" s="28"/>
      <c r="G54" s="28"/>
      <c r="H54" s="28"/>
      <c r="I54" s="28"/>
      <c r="J54" s="28"/>
      <c r="K54" s="28"/>
      <c r="L54" s="28"/>
      <c r="M54" s="28"/>
      <c r="N54" s="28"/>
      <c r="O54" s="28"/>
      <c r="P54" s="28"/>
      <c r="Q54" s="28"/>
      <c r="R54" s="18"/>
      <c r="S54" s="15"/>
      <c r="T54" s="28"/>
    </row>
    <row r="55" spans="1:20">
      <c r="A55" s="14" t="s">
        <v>54</v>
      </c>
      <c r="B55" s="15" t="s">
        <v>72</v>
      </c>
      <c r="C55" s="15"/>
      <c r="D55" s="28">
        <v>0</v>
      </c>
      <c r="E55" s="28">
        <v>0</v>
      </c>
      <c r="F55" s="28">
        <v>0</v>
      </c>
      <c r="G55" s="28">
        <v>0</v>
      </c>
      <c r="H55" s="28">
        <f>E55+F55+G55</f>
        <v>0</v>
      </c>
      <c r="I55" s="27">
        <v>0</v>
      </c>
      <c r="J55" s="28"/>
      <c r="K55" s="28"/>
      <c r="L55" s="28"/>
      <c r="M55" s="28"/>
      <c r="N55" s="28">
        <v>0</v>
      </c>
      <c r="O55" s="28">
        <v>0</v>
      </c>
      <c r="P55" s="28">
        <v>0</v>
      </c>
      <c r="Q55" s="28">
        <v>0</v>
      </c>
      <c r="R55" s="60" t="s">
        <v>39</v>
      </c>
      <c r="S55" s="60"/>
      <c r="T55" s="28">
        <v>0</v>
      </c>
    </row>
    <row r="56" spans="1:20">
      <c r="A56" s="14"/>
      <c r="B56" s="15" t="s">
        <v>53</v>
      </c>
      <c r="C56" s="15"/>
      <c r="D56" s="28"/>
      <c r="E56" s="28"/>
      <c r="F56" s="28"/>
      <c r="G56" s="28"/>
      <c r="H56" s="28"/>
      <c r="I56" s="28"/>
      <c r="J56" s="28"/>
      <c r="K56" s="28"/>
      <c r="L56" s="28"/>
      <c r="M56" s="28"/>
      <c r="N56" s="28"/>
      <c r="O56" s="28"/>
      <c r="P56" s="28"/>
      <c r="Q56" s="28"/>
      <c r="R56" s="18"/>
      <c r="S56" s="15"/>
      <c r="T56" s="28"/>
    </row>
    <row r="57" spans="1:20">
      <c r="A57" s="14" t="s">
        <v>57</v>
      </c>
      <c r="B57" s="15" t="s">
        <v>73</v>
      </c>
      <c r="C57" s="15"/>
      <c r="D57" s="28">
        <v>0</v>
      </c>
      <c r="E57" s="28">
        <v>0</v>
      </c>
      <c r="F57" s="28">
        <v>0</v>
      </c>
      <c r="G57" s="28">
        <v>0</v>
      </c>
      <c r="H57" s="28">
        <f>E57+F57+G57</f>
        <v>0</v>
      </c>
      <c r="I57" s="27">
        <v>0</v>
      </c>
      <c r="J57" s="28"/>
      <c r="K57" s="28"/>
      <c r="L57" s="28"/>
      <c r="M57" s="28"/>
      <c r="N57" s="28">
        <v>0</v>
      </c>
      <c r="O57" s="28">
        <v>0</v>
      </c>
      <c r="P57" s="28">
        <v>0</v>
      </c>
      <c r="Q57" s="28">
        <v>0</v>
      </c>
      <c r="R57" s="60" t="s">
        <v>39</v>
      </c>
      <c r="S57" s="60"/>
      <c r="T57" s="28">
        <v>0</v>
      </c>
    </row>
    <row r="58" spans="1:20">
      <c r="A58" s="14"/>
      <c r="B58" s="15" t="s">
        <v>53</v>
      </c>
      <c r="C58" s="15"/>
      <c r="D58" s="28"/>
      <c r="E58" s="28"/>
      <c r="F58" s="28"/>
      <c r="G58" s="28"/>
      <c r="H58" s="28"/>
      <c r="I58" s="28"/>
      <c r="J58" s="28"/>
      <c r="K58" s="28"/>
      <c r="L58" s="28"/>
      <c r="M58" s="28"/>
      <c r="N58" s="28"/>
      <c r="O58" s="28"/>
      <c r="P58" s="28"/>
      <c r="Q58" s="28"/>
      <c r="R58" s="18"/>
      <c r="S58" s="15"/>
      <c r="T58" s="28"/>
    </row>
    <row r="59" spans="1:20">
      <c r="A59" s="14" t="s">
        <v>58</v>
      </c>
      <c r="B59" s="15" t="s">
        <v>74</v>
      </c>
      <c r="C59" s="15"/>
      <c r="D59" s="28">
        <v>0</v>
      </c>
      <c r="E59" s="28">
        <v>0</v>
      </c>
      <c r="F59" s="28">
        <v>0</v>
      </c>
      <c r="G59" s="28">
        <v>0</v>
      </c>
      <c r="H59" s="28">
        <f>E59+F59+G59</f>
        <v>0</v>
      </c>
      <c r="I59" s="27">
        <v>0</v>
      </c>
      <c r="J59" s="28"/>
      <c r="K59" s="28"/>
      <c r="L59" s="28"/>
      <c r="M59" s="28"/>
      <c r="N59" s="28">
        <v>0</v>
      </c>
      <c r="O59" s="28">
        <v>0</v>
      </c>
      <c r="P59" s="28">
        <v>0</v>
      </c>
      <c r="Q59" s="28">
        <v>0</v>
      </c>
      <c r="R59" s="60" t="s">
        <v>39</v>
      </c>
      <c r="S59" s="60"/>
      <c r="T59" s="28">
        <v>0</v>
      </c>
    </row>
    <row r="60" spans="1:20">
      <c r="A60" s="14"/>
      <c r="B60" s="15" t="s">
        <v>53</v>
      </c>
      <c r="C60" s="15"/>
      <c r="D60" s="28"/>
      <c r="E60" s="28"/>
      <c r="F60" s="28"/>
      <c r="G60" s="28"/>
      <c r="H60" s="28"/>
      <c r="I60" s="28"/>
      <c r="J60" s="28"/>
      <c r="K60" s="28"/>
      <c r="L60" s="28"/>
      <c r="M60" s="28"/>
      <c r="N60" s="28"/>
      <c r="O60" s="28"/>
      <c r="P60" s="28"/>
      <c r="Q60" s="28"/>
      <c r="R60" s="18"/>
      <c r="S60" s="15"/>
      <c r="T60" s="28"/>
    </row>
    <row r="61" spans="1:20">
      <c r="A61" s="14" t="s">
        <v>67</v>
      </c>
      <c r="B61" s="15" t="s">
        <v>75</v>
      </c>
      <c r="C61" s="15"/>
      <c r="D61" s="28">
        <v>0</v>
      </c>
      <c r="E61" s="28">
        <v>0</v>
      </c>
      <c r="F61" s="28">
        <v>0</v>
      </c>
      <c r="G61" s="28">
        <v>0</v>
      </c>
      <c r="H61" s="28">
        <f>E61+F61+G61</f>
        <v>0</v>
      </c>
      <c r="I61" s="27">
        <f>H61*100/E$11</f>
        <v>0</v>
      </c>
      <c r="J61" s="28"/>
      <c r="K61" s="28"/>
      <c r="L61" s="28"/>
      <c r="M61" s="28"/>
      <c r="N61" s="28">
        <v>0</v>
      </c>
      <c r="O61" s="28">
        <v>0</v>
      </c>
      <c r="P61" s="28">
        <v>0</v>
      </c>
      <c r="Q61" s="28">
        <v>0</v>
      </c>
      <c r="R61" s="60" t="s">
        <v>39</v>
      </c>
      <c r="S61" s="60"/>
      <c r="T61" s="28">
        <v>0</v>
      </c>
    </row>
    <row r="62" spans="1:20">
      <c r="A62" s="14"/>
      <c r="B62" s="15" t="s">
        <v>53</v>
      </c>
      <c r="C62" s="15"/>
      <c r="D62" s="28"/>
      <c r="E62" s="28"/>
      <c r="F62" s="28"/>
      <c r="G62" s="28"/>
      <c r="H62" s="28"/>
      <c r="I62" s="28"/>
      <c r="J62" s="28"/>
      <c r="K62" s="28"/>
      <c r="L62" s="28"/>
      <c r="M62" s="28"/>
      <c r="N62" s="28"/>
      <c r="O62" s="28"/>
      <c r="P62" s="28"/>
      <c r="Q62" s="28"/>
      <c r="R62" s="18"/>
      <c r="S62" s="15"/>
      <c r="T62" s="28"/>
    </row>
    <row r="63" spans="1:20">
      <c r="A63" s="14" t="s">
        <v>76</v>
      </c>
      <c r="B63" s="15" t="s">
        <v>77</v>
      </c>
      <c r="C63" s="15"/>
      <c r="D63" s="28">
        <v>1</v>
      </c>
      <c r="E63" s="28">
        <v>50</v>
      </c>
      <c r="F63" s="28">
        <v>0</v>
      </c>
      <c r="G63" s="28">
        <v>0</v>
      </c>
      <c r="H63" s="28">
        <f>E63+F63+G63</f>
        <v>50</v>
      </c>
      <c r="I63" s="27">
        <f>H63*100/E$11</f>
        <v>3.3367813407187428E-3</v>
      </c>
      <c r="J63" s="28"/>
      <c r="K63" s="28"/>
      <c r="L63" s="28"/>
      <c r="M63" s="28"/>
      <c r="N63" s="28">
        <v>0</v>
      </c>
      <c r="O63" s="28">
        <v>0</v>
      </c>
      <c r="P63" s="28">
        <v>0</v>
      </c>
      <c r="Q63" s="28">
        <v>0</v>
      </c>
      <c r="R63" s="60" t="s">
        <v>39</v>
      </c>
      <c r="S63" s="60"/>
      <c r="T63" s="28">
        <v>50</v>
      </c>
    </row>
    <row r="64" spans="1:20">
      <c r="A64" s="14"/>
      <c r="B64" s="15" t="s">
        <v>53</v>
      </c>
      <c r="C64" s="15"/>
      <c r="D64" s="28"/>
      <c r="E64" s="28">
        <v>0</v>
      </c>
      <c r="F64" s="28"/>
      <c r="G64" s="28"/>
      <c r="H64" s="28">
        <f>E64+F64+G64</f>
        <v>0</v>
      </c>
      <c r="I64" s="27"/>
      <c r="J64" s="28"/>
      <c r="K64" s="28"/>
      <c r="L64" s="28"/>
      <c r="M64" s="28"/>
      <c r="N64" s="28"/>
      <c r="O64" s="28"/>
      <c r="P64" s="28"/>
      <c r="Q64" s="28"/>
      <c r="R64" s="18"/>
      <c r="S64" s="15"/>
      <c r="T64" s="28">
        <v>0</v>
      </c>
    </row>
    <row r="65" spans="1:22">
      <c r="A65" s="14" t="s">
        <v>78</v>
      </c>
      <c r="B65" s="15" t="s">
        <v>79</v>
      </c>
      <c r="C65" s="15"/>
      <c r="D65" s="28">
        <v>0</v>
      </c>
      <c r="E65" s="28">
        <v>0</v>
      </c>
      <c r="F65" s="28">
        <v>0</v>
      </c>
      <c r="G65" s="28">
        <v>0</v>
      </c>
      <c r="H65" s="28">
        <f>E65+F65+G65</f>
        <v>0</v>
      </c>
      <c r="I65" s="27">
        <f>H65*100/E$11</f>
        <v>0</v>
      </c>
      <c r="J65" s="28"/>
      <c r="K65" s="28"/>
      <c r="L65" s="28"/>
      <c r="M65" s="28"/>
      <c r="N65" s="28">
        <v>0</v>
      </c>
      <c r="O65" s="28">
        <v>0</v>
      </c>
      <c r="P65" s="28">
        <v>0</v>
      </c>
      <c r="Q65" s="28">
        <v>0</v>
      </c>
      <c r="R65" s="60" t="s">
        <v>39</v>
      </c>
      <c r="S65" s="60"/>
      <c r="T65" s="28">
        <v>0</v>
      </c>
    </row>
    <row r="66" spans="1:22">
      <c r="A66" s="14"/>
      <c r="B66" s="15" t="s">
        <v>53</v>
      </c>
      <c r="C66" s="15"/>
      <c r="D66" s="28"/>
      <c r="E66" s="28"/>
      <c r="F66" s="28"/>
      <c r="G66" s="28"/>
      <c r="H66" s="28"/>
      <c r="I66" s="27"/>
      <c r="J66" s="28"/>
      <c r="K66" s="28"/>
      <c r="L66" s="28"/>
      <c r="M66" s="28"/>
      <c r="N66" s="28"/>
      <c r="O66" s="28"/>
      <c r="P66" s="28"/>
      <c r="Q66" s="28"/>
      <c r="R66" s="18"/>
      <c r="S66" s="15"/>
      <c r="T66" s="28"/>
    </row>
    <row r="67" spans="1:22">
      <c r="A67" s="14" t="s">
        <v>80</v>
      </c>
      <c r="B67" s="15" t="s">
        <v>81</v>
      </c>
      <c r="C67" s="15"/>
      <c r="D67" s="28">
        <v>0</v>
      </c>
      <c r="E67" s="28">
        <v>0</v>
      </c>
      <c r="F67" s="28">
        <v>0</v>
      </c>
      <c r="G67" s="28">
        <v>0</v>
      </c>
      <c r="H67" s="28">
        <f>E67+F67+G67</f>
        <v>0</v>
      </c>
      <c r="I67" s="27">
        <v>0</v>
      </c>
      <c r="J67" s="28"/>
      <c r="K67" s="28"/>
      <c r="L67" s="28"/>
      <c r="M67" s="28"/>
      <c r="N67" s="28">
        <v>0</v>
      </c>
      <c r="O67" s="28">
        <v>0</v>
      </c>
      <c r="P67" s="28">
        <v>0</v>
      </c>
      <c r="Q67" s="28">
        <v>0</v>
      </c>
      <c r="R67" s="60" t="s">
        <v>39</v>
      </c>
      <c r="S67" s="60"/>
      <c r="T67" s="28">
        <v>0</v>
      </c>
    </row>
    <row r="68" spans="1:22">
      <c r="A68" s="14"/>
      <c r="B68" s="15" t="s">
        <v>53</v>
      </c>
      <c r="C68" s="15"/>
      <c r="D68" s="28"/>
      <c r="E68" s="28"/>
      <c r="F68" s="28"/>
      <c r="G68" s="28"/>
      <c r="H68" s="28"/>
      <c r="I68" s="28"/>
      <c r="J68" s="28"/>
      <c r="K68" s="28"/>
      <c r="L68" s="28"/>
      <c r="M68" s="28"/>
      <c r="N68" s="28"/>
      <c r="O68" s="28"/>
      <c r="P68" s="28"/>
      <c r="Q68" s="28"/>
      <c r="R68" s="18"/>
      <c r="S68" s="15"/>
      <c r="T68" s="28"/>
    </row>
    <row r="69" spans="1:22">
      <c r="A69" s="14" t="s">
        <v>82</v>
      </c>
      <c r="B69" s="15" t="s">
        <v>83</v>
      </c>
      <c r="C69" s="15"/>
      <c r="D69" s="28">
        <v>0</v>
      </c>
      <c r="E69" s="28">
        <v>0</v>
      </c>
      <c r="F69" s="28">
        <v>0</v>
      </c>
      <c r="G69" s="28">
        <v>0</v>
      </c>
      <c r="H69" s="28">
        <f>E69+F69+G69</f>
        <v>0</v>
      </c>
      <c r="I69" s="27">
        <v>0</v>
      </c>
      <c r="J69" s="28"/>
      <c r="K69" s="28"/>
      <c r="L69" s="28"/>
      <c r="M69" s="28"/>
      <c r="N69" s="28">
        <v>0</v>
      </c>
      <c r="O69" s="28">
        <v>0</v>
      </c>
      <c r="P69" s="28">
        <v>0</v>
      </c>
      <c r="Q69" s="28">
        <v>0</v>
      </c>
      <c r="R69" s="60" t="s">
        <v>39</v>
      </c>
      <c r="S69" s="60"/>
      <c r="T69" s="28">
        <v>0</v>
      </c>
    </row>
    <row r="70" spans="1:22">
      <c r="A70" s="14"/>
      <c r="B70" s="15" t="s">
        <v>123</v>
      </c>
      <c r="C70" s="15"/>
      <c r="D70" s="28"/>
      <c r="E70" s="28"/>
      <c r="F70" s="28"/>
      <c r="G70" s="28"/>
      <c r="H70" s="28"/>
      <c r="I70" s="27"/>
      <c r="J70" s="28"/>
      <c r="K70" s="28"/>
      <c r="L70" s="28"/>
      <c r="M70" s="28"/>
      <c r="N70" s="28"/>
      <c r="O70" s="28"/>
      <c r="P70" s="28"/>
      <c r="Q70" s="28"/>
      <c r="R70" s="18"/>
      <c r="S70" s="15"/>
      <c r="T70" s="28">
        <v>0</v>
      </c>
      <c r="V70" s="7" t="s">
        <v>44</v>
      </c>
    </row>
    <row r="71" spans="1:22">
      <c r="A71" s="14" t="s">
        <v>120</v>
      </c>
      <c r="B71" s="15" t="s">
        <v>121</v>
      </c>
      <c r="C71" s="15"/>
      <c r="D71" s="28">
        <v>0</v>
      </c>
      <c r="E71" s="28">
        <v>0</v>
      </c>
      <c r="F71" s="28">
        <v>0</v>
      </c>
      <c r="G71" s="28">
        <v>0</v>
      </c>
      <c r="H71" s="28">
        <f>E71+F71+G71</f>
        <v>0</v>
      </c>
      <c r="I71" s="27">
        <f>H71*100/E$11</f>
        <v>0</v>
      </c>
      <c r="J71" s="28"/>
      <c r="K71" s="28"/>
      <c r="L71" s="28"/>
      <c r="M71" s="28"/>
      <c r="N71" s="28">
        <v>0</v>
      </c>
      <c r="O71" s="28">
        <v>0</v>
      </c>
      <c r="P71" s="28">
        <v>0</v>
      </c>
      <c r="Q71" s="28">
        <v>0</v>
      </c>
      <c r="R71" s="60" t="s">
        <v>39</v>
      </c>
      <c r="S71" s="60"/>
      <c r="T71" s="28">
        <v>0</v>
      </c>
    </row>
    <row r="72" spans="1:22">
      <c r="A72" s="14"/>
      <c r="B72" s="15"/>
      <c r="C72" s="15"/>
      <c r="D72" s="28"/>
      <c r="E72" s="28"/>
      <c r="F72" s="28"/>
      <c r="G72" s="28"/>
      <c r="H72" s="28"/>
      <c r="I72" s="27"/>
      <c r="J72" s="28"/>
      <c r="K72" s="28"/>
      <c r="L72" s="28"/>
      <c r="M72" s="28"/>
      <c r="N72" s="28"/>
      <c r="O72" s="28"/>
      <c r="P72" s="28"/>
      <c r="Q72" s="28"/>
      <c r="R72" s="18"/>
      <c r="S72" s="14"/>
      <c r="T72" s="28"/>
    </row>
    <row r="73" spans="1:22">
      <c r="A73" s="14"/>
      <c r="B73" s="21" t="s">
        <v>84</v>
      </c>
      <c r="C73" s="15"/>
      <c r="D73" s="26">
        <f>D53+D61+D63+D65+D70+D71</f>
        <v>1</v>
      </c>
      <c r="E73" s="26">
        <f>E53+E61+E63+E65+E70+E71</f>
        <v>50</v>
      </c>
      <c r="F73" s="26">
        <f t="shared" ref="F73:Q73" si="25">F53+F63+F65+F70+F71</f>
        <v>0</v>
      </c>
      <c r="G73" s="26">
        <f t="shared" si="25"/>
        <v>0</v>
      </c>
      <c r="H73" s="26">
        <f>H53+H61+H63+H65+H70+H71</f>
        <v>50</v>
      </c>
      <c r="I73" s="29">
        <f>I53+I61+I63+I65+I70+I71</f>
        <v>3.3367813407187428E-3</v>
      </c>
      <c r="J73" s="26"/>
      <c r="K73" s="26"/>
      <c r="L73" s="26"/>
      <c r="M73" s="26"/>
      <c r="N73" s="26">
        <f t="shared" si="25"/>
        <v>0</v>
      </c>
      <c r="O73" s="26">
        <f t="shared" si="25"/>
        <v>0</v>
      </c>
      <c r="P73" s="26">
        <f t="shared" si="25"/>
        <v>0</v>
      </c>
      <c r="Q73" s="26">
        <f t="shared" si="25"/>
        <v>0</v>
      </c>
      <c r="R73" s="23">
        <v>0</v>
      </c>
      <c r="S73" s="21">
        <f t="shared" ref="S73" si="26">S53+S63+S65+S70+S71</f>
        <v>0</v>
      </c>
      <c r="T73" s="26">
        <f>T53+T61+T63+T65+T70+T71</f>
        <v>50</v>
      </c>
    </row>
    <row r="74" spans="1:22" ht="25.5">
      <c r="A74" s="33" t="s">
        <v>62</v>
      </c>
      <c r="B74" s="34" t="s">
        <v>85</v>
      </c>
      <c r="C74" s="15"/>
      <c r="D74" s="28"/>
      <c r="E74" s="28"/>
      <c r="F74" s="28"/>
      <c r="G74" s="28"/>
      <c r="H74" s="28"/>
      <c r="I74" s="28"/>
      <c r="J74" s="28"/>
      <c r="K74" s="28"/>
      <c r="L74" s="28"/>
      <c r="M74" s="28"/>
      <c r="N74" s="28"/>
      <c r="O74" s="28"/>
      <c r="P74" s="28"/>
      <c r="Q74" s="28"/>
      <c r="R74" s="18"/>
      <c r="S74" s="18"/>
      <c r="T74" s="28"/>
    </row>
    <row r="75" spans="1:22">
      <c r="A75" s="33"/>
      <c r="B75" s="15" t="s">
        <v>53</v>
      </c>
      <c r="C75" s="15"/>
      <c r="D75" s="28"/>
      <c r="E75" s="28"/>
      <c r="F75" s="28"/>
      <c r="G75" s="28"/>
      <c r="H75" s="28"/>
      <c r="I75" s="28"/>
      <c r="J75" s="28"/>
      <c r="K75" s="28"/>
      <c r="L75" s="28"/>
      <c r="M75" s="28"/>
      <c r="N75" s="28"/>
      <c r="O75" s="28"/>
      <c r="P75" s="28"/>
      <c r="Q75" s="28"/>
      <c r="R75" s="18"/>
      <c r="S75" s="18"/>
      <c r="T75" s="28"/>
    </row>
    <row r="76" spans="1:22">
      <c r="A76" s="33"/>
      <c r="B76" s="21" t="s">
        <v>86</v>
      </c>
      <c r="C76" s="15"/>
      <c r="D76" s="28">
        <v>0</v>
      </c>
      <c r="E76" s="28">
        <v>0</v>
      </c>
      <c r="F76" s="28">
        <v>0</v>
      </c>
      <c r="G76" s="28">
        <v>0</v>
      </c>
      <c r="H76" s="28">
        <v>0</v>
      </c>
      <c r="I76" s="27">
        <f t="shared" ref="I76" si="27">H76*100/H$7</f>
        <v>0</v>
      </c>
      <c r="J76" s="28"/>
      <c r="K76" s="28"/>
      <c r="L76" s="28"/>
      <c r="M76" s="28"/>
      <c r="N76" s="28">
        <v>0</v>
      </c>
      <c r="O76" s="28">
        <v>0</v>
      </c>
      <c r="P76" s="28">
        <v>0</v>
      </c>
      <c r="Q76" s="28">
        <v>0</v>
      </c>
      <c r="R76" s="18">
        <v>0</v>
      </c>
      <c r="S76" s="15">
        <v>0</v>
      </c>
      <c r="T76" s="28">
        <v>0</v>
      </c>
    </row>
    <row r="77" spans="1:22">
      <c r="A77" s="25" t="s">
        <v>87</v>
      </c>
      <c r="B77" s="34" t="s">
        <v>88</v>
      </c>
      <c r="C77" s="15"/>
      <c r="D77" s="28"/>
      <c r="E77" s="28"/>
      <c r="F77" s="28"/>
      <c r="G77" s="28"/>
      <c r="H77" s="28"/>
      <c r="I77" s="28"/>
      <c r="J77" s="28"/>
      <c r="K77" s="28"/>
      <c r="L77" s="28"/>
      <c r="M77" s="28"/>
      <c r="N77" s="28"/>
      <c r="O77" s="28"/>
      <c r="P77" s="28"/>
      <c r="Q77" s="28"/>
      <c r="R77" s="18"/>
      <c r="S77" s="18"/>
      <c r="T77" s="28"/>
    </row>
    <row r="78" spans="1:22" ht="25.5">
      <c r="A78" s="59" t="s">
        <v>51</v>
      </c>
      <c r="B78" s="30" t="s">
        <v>127</v>
      </c>
      <c r="C78" s="15"/>
      <c r="D78" s="28">
        <v>4018</v>
      </c>
      <c r="E78" s="35">
        <v>433880</v>
      </c>
      <c r="F78" s="28">
        <v>0</v>
      </c>
      <c r="G78" s="28">
        <v>0</v>
      </c>
      <c r="H78" s="28">
        <f>E78+F78+G71</f>
        <v>433880</v>
      </c>
      <c r="I78" s="27">
        <f>H78*100/E$11</f>
        <v>28.955253762220963</v>
      </c>
      <c r="J78" s="28"/>
      <c r="K78" s="28"/>
      <c r="L78" s="28"/>
      <c r="M78" s="28"/>
      <c r="N78" s="28">
        <v>0</v>
      </c>
      <c r="O78" s="28">
        <v>0</v>
      </c>
      <c r="P78" s="28">
        <v>0</v>
      </c>
      <c r="Q78" s="28">
        <v>0</v>
      </c>
      <c r="R78" s="60" t="s">
        <v>39</v>
      </c>
      <c r="S78" s="60"/>
      <c r="T78" s="35">
        <v>272789</v>
      </c>
    </row>
    <row r="79" spans="1:22" ht="25.5">
      <c r="A79" s="59"/>
      <c r="B79" s="30" t="s">
        <v>128</v>
      </c>
      <c r="C79" s="15"/>
      <c r="D79" s="28">
        <v>1</v>
      </c>
      <c r="E79" s="36">
        <v>21754</v>
      </c>
      <c r="F79" s="28">
        <v>0</v>
      </c>
      <c r="G79" s="28">
        <v>0</v>
      </c>
      <c r="H79" s="28">
        <f t="shared" ref="H79:H80" si="28">E79+F79+G73</f>
        <v>21754</v>
      </c>
      <c r="I79" s="27">
        <f>H79*100/E$11</f>
        <v>1.4517668257199106</v>
      </c>
      <c r="J79" s="28"/>
      <c r="K79" s="28"/>
      <c r="L79" s="28"/>
      <c r="M79" s="28"/>
      <c r="N79" s="28">
        <v>0</v>
      </c>
      <c r="O79" s="28">
        <v>0</v>
      </c>
      <c r="P79" s="28">
        <v>0</v>
      </c>
      <c r="Q79" s="28">
        <v>0</v>
      </c>
      <c r="R79" s="60" t="s">
        <v>39</v>
      </c>
      <c r="S79" s="60"/>
      <c r="T79" s="36">
        <v>21754</v>
      </c>
    </row>
    <row r="80" spans="1:22" ht="15">
      <c r="A80" s="37">
        <v>1</v>
      </c>
      <c r="B80" s="3" t="s">
        <v>159</v>
      </c>
      <c r="C80" s="3" t="s">
        <v>143</v>
      </c>
      <c r="D80" s="28"/>
      <c r="E80" s="28">
        <v>21754</v>
      </c>
      <c r="F80" s="28">
        <v>0</v>
      </c>
      <c r="G80" s="28">
        <v>0</v>
      </c>
      <c r="H80" s="28">
        <f t="shared" si="28"/>
        <v>21754</v>
      </c>
      <c r="I80" s="27">
        <f t="shared" ref="I80" si="29">H80*100/E$11</f>
        <v>1.4517668257199106</v>
      </c>
      <c r="J80" s="28"/>
      <c r="K80" s="28"/>
      <c r="L80" s="28"/>
      <c r="M80" s="28"/>
      <c r="N80" s="28"/>
      <c r="O80" s="28"/>
      <c r="P80" s="28"/>
      <c r="Q80" s="28"/>
      <c r="R80" s="18"/>
      <c r="S80" s="14"/>
      <c r="T80" s="28">
        <v>21754</v>
      </c>
    </row>
    <row r="81" spans="1:32">
      <c r="A81" s="14" t="s">
        <v>54</v>
      </c>
      <c r="B81" s="15" t="s">
        <v>89</v>
      </c>
      <c r="C81" s="15"/>
      <c r="D81" s="28">
        <v>0</v>
      </c>
      <c r="E81" s="28">
        <v>0</v>
      </c>
      <c r="F81" s="28">
        <v>0</v>
      </c>
      <c r="G81" s="28">
        <v>0</v>
      </c>
      <c r="H81" s="28">
        <v>0</v>
      </c>
      <c r="I81" s="27">
        <f t="shared" ref="I81:I85" si="30">H81*100/H$7</f>
        <v>0</v>
      </c>
      <c r="J81" s="28"/>
      <c r="K81" s="28"/>
      <c r="L81" s="28"/>
      <c r="M81" s="28"/>
      <c r="N81" s="28">
        <v>0</v>
      </c>
      <c r="O81" s="28">
        <v>0</v>
      </c>
      <c r="P81" s="28">
        <v>0</v>
      </c>
      <c r="Q81" s="28">
        <v>0</v>
      </c>
      <c r="R81" s="60" t="s">
        <v>39</v>
      </c>
      <c r="S81" s="60"/>
      <c r="T81" s="28">
        <v>0</v>
      </c>
    </row>
    <row r="82" spans="1:32">
      <c r="A82" s="14"/>
      <c r="B82" s="15" t="s">
        <v>53</v>
      </c>
      <c r="C82" s="15"/>
      <c r="D82" s="28"/>
      <c r="E82" s="28"/>
      <c r="F82" s="28"/>
      <c r="G82" s="28"/>
      <c r="H82" s="28"/>
      <c r="I82" s="28"/>
      <c r="J82" s="28"/>
      <c r="K82" s="28"/>
      <c r="L82" s="28"/>
      <c r="M82" s="28"/>
      <c r="N82" s="28"/>
      <c r="O82" s="28"/>
      <c r="P82" s="28"/>
      <c r="Q82" s="28"/>
      <c r="R82" s="60" t="s">
        <v>39</v>
      </c>
      <c r="S82" s="60"/>
      <c r="T82" s="28"/>
    </row>
    <row r="83" spans="1:32">
      <c r="A83" s="14" t="s">
        <v>57</v>
      </c>
      <c r="B83" s="15" t="s">
        <v>138</v>
      </c>
      <c r="C83" s="15"/>
      <c r="D83" s="28">
        <v>0</v>
      </c>
      <c r="E83" s="28">
        <v>0</v>
      </c>
      <c r="F83" s="28">
        <v>0</v>
      </c>
      <c r="G83" s="28">
        <v>0</v>
      </c>
      <c r="H83" s="28">
        <v>0</v>
      </c>
      <c r="I83" s="27">
        <f>H83*100/E$11</f>
        <v>0</v>
      </c>
      <c r="J83" s="28"/>
      <c r="K83" s="28"/>
      <c r="L83" s="28"/>
      <c r="M83" s="28"/>
      <c r="N83" s="28">
        <v>0</v>
      </c>
      <c r="O83" s="28">
        <v>0</v>
      </c>
      <c r="P83" s="28">
        <v>0</v>
      </c>
      <c r="Q83" s="28">
        <v>0</v>
      </c>
      <c r="R83" s="60" t="s">
        <v>39</v>
      </c>
      <c r="S83" s="60"/>
      <c r="T83" s="28">
        <v>0</v>
      </c>
    </row>
    <row r="84" spans="1:32">
      <c r="A84" s="14"/>
      <c r="B84" s="15" t="s">
        <v>53</v>
      </c>
      <c r="C84" s="15"/>
      <c r="D84" s="28"/>
      <c r="E84" s="28"/>
      <c r="F84" s="28"/>
      <c r="G84" s="28"/>
      <c r="H84" s="28"/>
      <c r="I84" s="28"/>
      <c r="J84" s="28"/>
      <c r="K84" s="28"/>
      <c r="L84" s="28"/>
      <c r="M84" s="28"/>
      <c r="N84" s="28"/>
      <c r="O84" s="28"/>
      <c r="P84" s="28"/>
      <c r="Q84" s="28"/>
      <c r="R84" s="60" t="s">
        <v>39</v>
      </c>
      <c r="S84" s="60"/>
      <c r="T84" s="28"/>
    </row>
    <row r="85" spans="1:32" s="38" customFormat="1" ht="24" customHeight="1">
      <c r="A85" s="14" t="s">
        <v>58</v>
      </c>
      <c r="B85" s="30" t="s">
        <v>90</v>
      </c>
      <c r="C85" s="15"/>
      <c r="D85" s="28">
        <v>0</v>
      </c>
      <c r="E85" s="28">
        <v>0</v>
      </c>
      <c r="F85" s="28">
        <v>0</v>
      </c>
      <c r="G85" s="28">
        <v>0</v>
      </c>
      <c r="H85" s="28">
        <v>0</v>
      </c>
      <c r="I85" s="27">
        <f t="shared" si="30"/>
        <v>0</v>
      </c>
      <c r="J85" s="28"/>
      <c r="K85" s="28"/>
      <c r="L85" s="28"/>
      <c r="M85" s="28"/>
      <c r="N85" s="28">
        <v>0</v>
      </c>
      <c r="O85" s="28">
        <v>0</v>
      </c>
      <c r="P85" s="28">
        <v>0</v>
      </c>
      <c r="Q85" s="28">
        <v>0</v>
      </c>
      <c r="R85" s="60" t="s">
        <v>39</v>
      </c>
      <c r="S85" s="60"/>
      <c r="T85" s="28">
        <v>0</v>
      </c>
    </row>
    <row r="86" spans="1:32" ht="14.25" customHeight="1">
      <c r="A86" s="14"/>
      <c r="B86" s="15" t="s">
        <v>53</v>
      </c>
      <c r="C86" s="15"/>
      <c r="D86" s="28"/>
      <c r="E86" s="28"/>
      <c r="F86" s="28"/>
      <c r="G86" s="28"/>
      <c r="H86" s="28"/>
      <c r="I86" s="28"/>
      <c r="J86" s="28"/>
      <c r="K86" s="28"/>
      <c r="L86" s="28"/>
      <c r="M86" s="28"/>
      <c r="N86" s="28"/>
      <c r="O86" s="28"/>
      <c r="P86" s="28"/>
      <c r="Q86" s="28"/>
      <c r="R86" s="60" t="s">
        <v>39</v>
      </c>
      <c r="S86" s="60"/>
      <c r="T86" s="28"/>
      <c r="U86" s="9"/>
      <c r="V86" s="9"/>
      <c r="W86" s="9"/>
      <c r="X86" s="9"/>
      <c r="Y86" s="9"/>
      <c r="Z86" s="9"/>
      <c r="AA86" s="9"/>
      <c r="AB86" s="9"/>
      <c r="AC86" s="10"/>
      <c r="AD86" s="10"/>
      <c r="AE86" s="10"/>
      <c r="AF86" s="10"/>
    </row>
    <row r="87" spans="1:32">
      <c r="A87" s="14" t="s">
        <v>67</v>
      </c>
      <c r="B87" s="15" t="s">
        <v>59</v>
      </c>
      <c r="C87" s="15"/>
      <c r="D87" s="28"/>
      <c r="E87" s="28">
        <v>0</v>
      </c>
      <c r="F87" s="28">
        <v>0</v>
      </c>
      <c r="G87" s="28">
        <v>0</v>
      </c>
      <c r="H87" s="28">
        <f t="shared" ref="H87" si="31">E87+F87+G81</f>
        <v>0</v>
      </c>
      <c r="I87" s="27">
        <f>H87*100/E$11</f>
        <v>0</v>
      </c>
      <c r="J87" s="28"/>
      <c r="K87" s="28"/>
      <c r="L87" s="28"/>
      <c r="M87" s="28"/>
      <c r="N87" s="28">
        <v>0</v>
      </c>
      <c r="O87" s="28">
        <v>0</v>
      </c>
      <c r="P87" s="28">
        <v>0</v>
      </c>
      <c r="Q87" s="28">
        <v>0</v>
      </c>
      <c r="R87" s="60" t="s">
        <v>39</v>
      </c>
      <c r="S87" s="60"/>
      <c r="T87" s="28">
        <v>0</v>
      </c>
    </row>
    <row r="88" spans="1:32" ht="18" customHeight="1">
      <c r="A88" s="14" t="s">
        <v>118</v>
      </c>
      <c r="B88" s="15" t="s">
        <v>122</v>
      </c>
      <c r="C88" s="15"/>
      <c r="D88" s="28">
        <v>52</v>
      </c>
      <c r="E88" s="28">
        <v>26607</v>
      </c>
      <c r="F88" s="28">
        <v>0</v>
      </c>
      <c r="G88" s="28">
        <v>0</v>
      </c>
      <c r="H88" s="28">
        <f>E88+F88+G82</f>
        <v>26607</v>
      </c>
      <c r="I88" s="27">
        <f>H88*100/E$11</f>
        <v>1.7756348226500718</v>
      </c>
      <c r="J88" s="28"/>
      <c r="K88" s="28"/>
      <c r="L88" s="28"/>
      <c r="M88" s="28"/>
      <c r="N88" s="28">
        <v>0</v>
      </c>
      <c r="O88" s="28">
        <v>0</v>
      </c>
      <c r="P88" s="28">
        <v>0</v>
      </c>
      <c r="Q88" s="28">
        <v>0</v>
      </c>
      <c r="R88" s="60" t="s">
        <v>39</v>
      </c>
      <c r="S88" s="60"/>
      <c r="T88" s="28">
        <v>25957</v>
      </c>
    </row>
    <row r="89" spans="1:32">
      <c r="A89" s="14" t="s">
        <v>130</v>
      </c>
      <c r="B89" s="15" t="s">
        <v>131</v>
      </c>
      <c r="C89" s="15"/>
      <c r="D89" s="28">
        <v>9</v>
      </c>
      <c r="E89" s="28">
        <v>4885</v>
      </c>
      <c r="F89" s="28">
        <v>0</v>
      </c>
      <c r="G89" s="28">
        <v>0</v>
      </c>
      <c r="H89" s="28">
        <f>E89+F89+G83</f>
        <v>4885</v>
      </c>
      <c r="I89" s="27">
        <f t="shared" ref="I89:I93" si="32">H89*100/E$11</f>
        <v>0.32600353698822115</v>
      </c>
      <c r="J89" s="28"/>
      <c r="K89" s="28"/>
      <c r="L89" s="28"/>
      <c r="M89" s="28"/>
      <c r="N89" s="28">
        <v>0</v>
      </c>
      <c r="O89" s="28">
        <v>0</v>
      </c>
      <c r="P89" s="28">
        <v>0</v>
      </c>
      <c r="Q89" s="28">
        <v>0</v>
      </c>
      <c r="R89" s="18"/>
      <c r="S89" s="14"/>
      <c r="T89" s="28">
        <v>4835</v>
      </c>
    </row>
    <row r="90" spans="1:32">
      <c r="A90" s="14" t="s">
        <v>119</v>
      </c>
      <c r="B90" s="39" t="s">
        <v>124</v>
      </c>
      <c r="C90" s="15"/>
      <c r="D90" s="28">
        <v>56</v>
      </c>
      <c r="E90" s="28">
        <v>18847</v>
      </c>
      <c r="F90" s="28">
        <v>0</v>
      </c>
      <c r="G90" s="28">
        <v>0</v>
      </c>
      <c r="H90" s="28">
        <f>E90+F90+G84</f>
        <v>18847</v>
      </c>
      <c r="I90" s="27">
        <f t="shared" si="32"/>
        <v>1.2577663585705228</v>
      </c>
      <c r="J90" s="28"/>
      <c r="K90" s="28"/>
      <c r="L90" s="28"/>
      <c r="M90" s="28"/>
      <c r="N90" s="28">
        <v>0</v>
      </c>
      <c r="O90" s="28">
        <v>0</v>
      </c>
      <c r="P90" s="28">
        <v>0</v>
      </c>
      <c r="Q90" s="28">
        <v>0</v>
      </c>
      <c r="R90" s="60" t="s">
        <v>39</v>
      </c>
      <c r="S90" s="60"/>
      <c r="T90" s="28">
        <v>18847</v>
      </c>
    </row>
    <row r="91" spans="1:32">
      <c r="A91" s="14" t="s">
        <v>132</v>
      </c>
      <c r="B91" s="39" t="s">
        <v>133</v>
      </c>
      <c r="C91" s="15"/>
      <c r="D91" s="28">
        <v>0</v>
      </c>
      <c r="E91" s="28">
        <v>0</v>
      </c>
      <c r="F91" s="28">
        <v>0</v>
      </c>
      <c r="G91" s="28">
        <v>0</v>
      </c>
      <c r="H91" s="28">
        <f>E91+F91+G85</f>
        <v>0</v>
      </c>
      <c r="I91" s="27">
        <f t="shared" si="32"/>
        <v>0</v>
      </c>
      <c r="J91" s="28"/>
      <c r="K91" s="28"/>
      <c r="L91" s="28"/>
      <c r="M91" s="28"/>
      <c r="N91" s="28">
        <v>0</v>
      </c>
      <c r="O91" s="28">
        <v>0</v>
      </c>
      <c r="P91" s="28">
        <v>0</v>
      </c>
      <c r="Q91" s="28">
        <v>0</v>
      </c>
      <c r="R91" s="60" t="s">
        <v>39</v>
      </c>
      <c r="S91" s="60"/>
      <c r="T91" s="28"/>
    </row>
    <row r="92" spans="1:32">
      <c r="A92" s="14" t="s">
        <v>134</v>
      </c>
      <c r="B92" s="39" t="s">
        <v>135</v>
      </c>
      <c r="C92" s="15"/>
      <c r="D92" s="28">
        <v>0</v>
      </c>
      <c r="E92" s="28">
        <v>0</v>
      </c>
      <c r="F92" s="28">
        <v>0</v>
      </c>
      <c r="G92" s="28">
        <v>0</v>
      </c>
      <c r="H92" s="28">
        <f>E92+F92+G86</f>
        <v>0</v>
      </c>
      <c r="I92" s="27">
        <f t="shared" si="32"/>
        <v>0</v>
      </c>
      <c r="J92" s="28"/>
      <c r="K92" s="28"/>
      <c r="L92" s="28"/>
      <c r="M92" s="28"/>
      <c r="N92" s="28">
        <v>0</v>
      </c>
      <c r="O92" s="28">
        <v>0</v>
      </c>
      <c r="P92" s="28">
        <v>0</v>
      </c>
      <c r="Q92" s="28">
        <v>0</v>
      </c>
      <c r="R92" s="60" t="s">
        <v>39</v>
      </c>
      <c r="S92" s="60"/>
      <c r="T92" s="28">
        <v>0</v>
      </c>
    </row>
    <row r="93" spans="1:32">
      <c r="A93" s="14" t="s">
        <v>136</v>
      </c>
      <c r="B93" s="30" t="s">
        <v>137</v>
      </c>
      <c r="C93" s="15"/>
      <c r="D93" s="28">
        <v>2</v>
      </c>
      <c r="E93" s="28">
        <v>33</v>
      </c>
      <c r="F93" s="28">
        <v>0</v>
      </c>
      <c r="G93" s="28">
        <v>0</v>
      </c>
      <c r="H93" s="28">
        <f>E93+F93+G85</f>
        <v>33</v>
      </c>
      <c r="I93" s="27">
        <f t="shared" si="32"/>
        <v>2.2022756848743704E-3</v>
      </c>
      <c r="J93" s="28"/>
      <c r="K93" s="28"/>
      <c r="L93" s="28"/>
      <c r="M93" s="28"/>
      <c r="N93" s="28">
        <v>0</v>
      </c>
      <c r="O93" s="28">
        <v>0</v>
      </c>
      <c r="P93" s="28">
        <v>0</v>
      </c>
      <c r="Q93" s="28">
        <v>0</v>
      </c>
      <c r="R93" s="60" t="s">
        <v>39</v>
      </c>
      <c r="S93" s="60"/>
      <c r="T93" s="28">
        <v>33</v>
      </c>
    </row>
    <row r="94" spans="1:32">
      <c r="A94" s="14"/>
      <c r="B94" s="21" t="s">
        <v>91</v>
      </c>
      <c r="C94" s="15"/>
      <c r="D94" s="28">
        <f>D78+D79+D81+D83+D85+D88+D89+D90+D91+D92+D93</f>
        <v>4138</v>
      </c>
      <c r="E94" s="35">
        <f>E78+E79+E83+E88+E89+E90+E91+E92+E93</f>
        <v>506006</v>
      </c>
      <c r="F94" s="28">
        <f>SUM(F78:F93)</f>
        <v>0</v>
      </c>
      <c r="G94" s="28">
        <f>SUM(G78:G93)</f>
        <v>0</v>
      </c>
      <c r="H94" s="35">
        <f>H78+H79+H83+H88+H89+H90+H91+H92+H93</f>
        <v>506006</v>
      </c>
      <c r="I94" s="27">
        <f>I78+I79+I83+I88+I89+I90+I91+I92+I93</f>
        <v>33.768627581834565</v>
      </c>
      <c r="J94" s="35"/>
      <c r="K94" s="35"/>
      <c r="L94" s="35"/>
      <c r="M94" s="35"/>
      <c r="N94" s="35">
        <f>N78+N79+N88+N89+N90+N91+N92+N93</f>
        <v>0</v>
      </c>
      <c r="O94" s="35">
        <f>O78+O79+O88+O89+O90+O91+O92+O93</f>
        <v>0</v>
      </c>
      <c r="P94" s="35">
        <f>P78+P79+P88+P89+P90+P91+P92+P93</f>
        <v>0</v>
      </c>
      <c r="Q94" s="35">
        <f>Q78+Q79+Q88+Q89+Q90+Q91+Q92+Q93</f>
        <v>0</v>
      </c>
      <c r="R94" s="60" t="s">
        <v>39</v>
      </c>
      <c r="S94" s="60"/>
      <c r="T94" s="35">
        <f>T78+T79+T83+T88+T89+T90+T91+T92+T93</f>
        <v>344215</v>
      </c>
    </row>
    <row r="95" spans="1:32" s="40" customFormat="1" ht="25.5">
      <c r="A95" s="15"/>
      <c r="B95" s="31" t="s">
        <v>92</v>
      </c>
      <c r="C95" s="20"/>
      <c r="D95" s="26">
        <f t="shared" ref="D95:I95" si="33">D73+D94</f>
        <v>4139</v>
      </c>
      <c r="E95" s="26">
        <f t="shared" si="33"/>
        <v>506056</v>
      </c>
      <c r="F95" s="26">
        <f t="shared" si="33"/>
        <v>0</v>
      </c>
      <c r="G95" s="26">
        <f t="shared" si="33"/>
        <v>0</v>
      </c>
      <c r="H95" s="26">
        <f t="shared" si="33"/>
        <v>506056</v>
      </c>
      <c r="I95" s="29">
        <f t="shared" si="33"/>
        <v>33.771964363175286</v>
      </c>
      <c r="J95" s="26"/>
      <c r="K95" s="26"/>
      <c r="L95" s="26"/>
      <c r="M95" s="26"/>
      <c r="N95" s="26">
        <f>N73+N94</f>
        <v>0</v>
      </c>
      <c r="O95" s="26">
        <f>O73+O94</f>
        <v>0</v>
      </c>
      <c r="P95" s="26">
        <f>P73+P94</f>
        <v>0</v>
      </c>
      <c r="Q95" s="26">
        <f>Q73+Q94</f>
        <v>0</v>
      </c>
      <c r="R95" s="23"/>
      <c r="S95" s="23"/>
      <c r="T95" s="26">
        <f>T73+T94</f>
        <v>344265</v>
      </c>
    </row>
    <row r="96" spans="1:32">
      <c r="A96" s="61" t="s">
        <v>94</v>
      </c>
      <c r="B96" s="61"/>
      <c r="C96" s="61"/>
      <c r="D96" s="61"/>
      <c r="E96" s="61"/>
      <c r="F96" s="61"/>
      <c r="G96" s="61"/>
      <c r="H96" s="61"/>
      <c r="I96" s="61"/>
      <c r="J96" s="61"/>
      <c r="K96" s="61"/>
      <c r="L96" s="61"/>
      <c r="M96" s="61"/>
      <c r="N96" s="61"/>
      <c r="O96" s="61"/>
      <c r="P96" s="61"/>
      <c r="Q96" s="61"/>
      <c r="R96" s="61"/>
      <c r="S96" s="61"/>
      <c r="T96" s="61"/>
    </row>
    <row r="97" spans="1:20">
      <c r="A97" s="15"/>
      <c r="B97" s="15"/>
      <c r="C97" s="15"/>
      <c r="D97" s="15"/>
      <c r="E97" s="15"/>
      <c r="F97" s="15"/>
      <c r="G97" s="15"/>
      <c r="H97" s="15"/>
      <c r="I97" s="15"/>
      <c r="J97" s="14"/>
      <c r="K97" s="14"/>
      <c r="L97" s="14"/>
      <c r="M97" s="14"/>
      <c r="N97" s="14"/>
      <c r="O97" s="14"/>
      <c r="P97" s="14"/>
      <c r="Q97" s="14"/>
      <c r="R97" s="18"/>
      <c r="S97" s="15"/>
      <c r="T97" s="18"/>
    </row>
    <row r="98" spans="1:20">
      <c r="A98" s="55"/>
      <c r="B98" s="55" t="s">
        <v>47</v>
      </c>
      <c r="C98" s="55" t="s">
        <v>48</v>
      </c>
      <c r="D98" s="55" t="s">
        <v>93</v>
      </c>
      <c r="E98" s="55" t="s">
        <v>22</v>
      </c>
      <c r="F98" s="55" t="s">
        <v>106</v>
      </c>
      <c r="G98" s="55" t="s">
        <v>24</v>
      </c>
      <c r="H98" s="55" t="s">
        <v>25</v>
      </c>
      <c r="I98" s="55" t="s">
        <v>109</v>
      </c>
      <c r="J98" s="55" t="s">
        <v>26</v>
      </c>
      <c r="K98" s="55"/>
      <c r="L98" s="55"/>
      <c r="M98" s="55"/>
      <c r="N98" s="55" t="s">
        <v>27</v>
      </c>
      <c r="O98" s="55" t="s">
        <v>110</v>
      </c>
      <c r="P98" s="55" t="s">
        <v>28</v>
      </c>
      <c r="Q98" s="55"/>
      <c r="R98" s="55" t="s">
        <v>29</v>
      </c>
      <c r="S98" s="55"/>
      <c r="T98" s="58" t="s">
        <v>30</v>
      </c>
    </row>
    <row r="99" spans="1:20">
      <c r="A99" s="55"/>
      <c r="B99" s="55"/>
      <c r="C99" s="55"/>
      <c r="D99" s="55"/>
      <c r="E99" s="55"/>
      <c r="F99" s="55"/>
      <c r="G99" s="55"/>
      <c r="H99" s="55"/>
      <c r="I99" s="55"/>
      <c r="J99" s="55" t="s">
        <v>14</v>
      </c>
      <c r="K99" s="55"/>
      <c r="L99" s="55"/>
      <c r="M99" s="55" t="s">
        <v>70</v>
      </c>
      <c r="N99" s="55"/>
      <c r="O99" s="55"/>
      <c r="P99" s="55" t="s">
        <v>114</v>
      </c>
      <c r="Q99" s="55" t="s">
        <v>115</v>
      </c>
      <c r="R99" s="58" t="s">
        <v>116</v>
      </c>
      <c r="S99" s="55" t="s">
        <v>117</v>
      </c>
      <c r="T99" s="58"/>
    </row>
    <row r="100" spans="1:20" ht="25.5">
      <c r="A100" s="55"/>
      <c r="B100" s="55"/>
      <c r="C100" s="55"/>
      <c r="D100" s="55"/>
      <c r="E100" s="55"/>
      <c r="F100" s="55"/>
      <c r="G100" s="55"/>
      <c r="H100" s="55"/>
      <c r="I100" s="55"/>
      <c r="J100" s="13" t="s">
        <v>42</v>
      </c>
      <c r="K100" s="13" t="s">
        <v>43</v>
      </c>
      <c r="L100" s="13" t="s">
        <v>15</v>
      </c>
      <c r="M100" s="55"/>
      <c r="N100" s="55"/>
      <c r="O100" s="55"/>
      <c r="P100" s="55"/>
      <c r="Q100" s="55"/>
      <c r="R100" s="58"/>
      <c r="S100" s="55"/>
      <c r="T100" s="58"/>
    </row>
    <row r="101" spans="1:20">
      <c r="A101" s="25" t="s">
        <v>49</v>
      </c>
      <c r="B101" s="21" t="s">
        <v>95</v>
      </c>
      <c r="C101" s="15"/>
      <c r="D101" s="28">
        <v>0</v>
      </c>
      <c r="E101" s="28">
        <v>0</v>
      </c>
      <c r="F101" s="28">
        <v>0</v>
      </c>
      <c r="G101" s="28">
        <v>0</v>
      </c>
      <c r="H101" s="28">
        <v>0</v>
      </c>
      <c r="I101" s="28">
        <v>0</v>
      </c>
      <c r="J101" s="28"/>
      <c r="K101" s="28"/>
      <c r="L101" s="28"/>
      <c r="M101" s="28"/>
      <c r="N101" s="28">
        <v>0</v>
      </c>
      <c r="O101" s="28">
        <v>0</v>
      </c>
      <c r="P101" s="28">
        <v>0</v>
      </c>
      <c r="Q101" s="28">
        <v>0</v>
      </c>
      <c r="R101" s="18">
        <v>0</v>
      </c>
      <c r="S101" s="15">
        <v>0</v>
      </c>
      <c r="T101" s="18">
        <v>0</v>
      </c>
    </row>
    <row r="102" spans="1:20">
      <c r="A102" s="14" t="s">
        <v>51</v>
      </c>
      <c r="B102" s="15" t="s">
        <v>96</v>
      </c>
      <c r="C102" s="15"/>
      <c r="D102" s="28"/>
      <c r="E102" s="28"/>
      <c r="F102" s="28"/>
      <c r="G102" s="28"/>
      <c r="H102" s="28"/>
      <c r="I102" s="28"/>
      <c r="J102" s="28"/>
      <c r="K102" s="28"/>
      <c r="L102" s="28"/>
      <c r="M102" s="28"/>
      <c r="N102" s="28"/>
      <c r="O102" s="28"/>
      <c r="P102" s="28"/>
      <c r="Q102" s="28"/>
      <c r="R102" s="60" t="s">
        <v>39</v>
      </c>
      <c r="S102" s="60"/>
      <c r="T102" s="18"/>
    </row>
    <row r="103" spans="1:20">
      <c r="A103" s="14" t="s">
        <v>82</v>
      </c>
      <c r="B103" s="15" t="s">
        <v>97</v>
      </c>
      <c r="C103" s="15"/>
      <c r="D103" s="28"/>
      <c r="E103" s="28"/>
      <c r="F103" s="28"/>
      <c r="G103" s="28"/>
      <c r="H103" s="28"/>
      <c r="I103" s="28"/>
      <c r="J103" s="28"/>
      <c r="K103" s="28"/>
      <c r="L103" s="28"/>
      <c r="M103" s="28"/>
      <c r="N103" s="28"/>
      <c r="O103" s="28"/>
      <c r="P103" s="28"/>
      <c r="Q103" s="28"/>
      <c r="R103" s="60" t="s">
        <v>39</v>
      </c>
      <c r="S103" s="60"/>
      <c r="T103" s="18"/>
    </row>
    <row r="104" spans="1:20">
      <c r="A104" s="14" t="s">
        <v>98</v>
      </c>
      <c r="B104" s="15" t="s">
        <v>99</v>
      </c>
      <c r="C104" s="15"/>
      <c r="D104" s="28"/>
      <c r="E104" s="28"/>
      <c r="F104" s="28"/>
      <c r="G104" s="28"/>
      <c r="H104" s="28"/>
      <c r="I104" s="28"/>
      <c r="J104" s="28"/>
      <c r="K104" s="28"/>
      <c r="L104" s="28"/>
      <c r="M104" s="28"/>
      <c r="N104" s="28"/>
      <c r="O104" s="28"/>
      <c r="P104" s="28"/>
      <c r="Q104" s="28"/>
      <c r="R104" s="60" t="s">
        <v>39</v>
      </c>
      <c r="S104" s="60"/>
      <c r="T104" s="18"/>
    </row>
    <row r="105" spans="1:20" ht="25.5">
      <c r="A105" s="41" t="s">
        <v>62</v>
      </c>
      <c r="B105" s="42" t="s">
        <v>100</v>
      </c>
      <c r="C105" s="15"/>
      <c r="D105" s="28">
        <v>0</v>
      </c>
      <c r="E105" s="28">
        <v>0</v>
      </c>
      <c r="F105" s="28">
        <v>0</v>
      </c>
      <c r="G105" s="28">
        <v>0</v>
      </c>
      <c r="H105" s="28">
        <v>0</v>
      </c>
      <c r="I105" s="28">
        <v>0</v>
      </c>
      <c r="J105" s="28"/>
      <c r="K105" s="28"/>
      <c r="L105" s="28"/>
      <c r="M105" s="28"/>
      <c r="N105" s="28">
        <v>0</v>
      </c>
      <c r="O105" s="28">
        <v>0</v>
      </c>
      <c r="P105" s="28">
        <v>0</v>
      </c>
      <c r="Q105" s="28">
        <v>0</v>
      </c>
      <c r="R105" s="18">
        <v>0</v>
      </c>
      <c r="S105" s="15">
        <v>0</v>
      </c>
      <c r="T105" s="18">
        <v>0</v>
      </c>
    </row>
    <row r="106" spans="1:20">
      <c r="A106" s="14" t="s">
        <v>51</v>
      </c>
      <c r="B106" s="15" t="s">
        <v>101</v>
      </c>
      <c r="C106" s="15"/>
      <c r="D106" s="28"/>
      <c r="E106" s="28"/>
      <c r="F106" s="28"/>
      <c r="G106" s="28"/>
      <c r="H106" s="28"/>
      <c r="I106" s="28"/>
      <c r="J106" s="28"/>
      <c r="K106" s="28"/>
      <c r="L106" s="28"/>
      <c r="M106" s="28"/>
      <c r="N106" s="28"/>
      <c r="O106" s="28"/>
      <c r="P106" s="28"/>
      <c r="Q106" s="28"/>
      <c r="R106" s="60" t="s">
        <v>39</v>
      </c>
      <c r="S106" s="60"/>
      <c r="T106" s="18"/>
    </row>
    <row r="107" spans="1:20" ht="25.5">
      <c r="A107" s="21"/>
      <c r="B107" s="43" t="s">
        <v>102</v>
      </c>
      <c r="C107" s="20"/>
      <c r="D107" s="26">
        <f>D101+D105</f>
        <v>0</v>
      </c>
      <c r="E107" s="26">
        <f t="shared" ref="E107:T107" si="34">E101+E105</f>
        <v>0</v>
      </c>
      <c r="F107" s="26">
        <f t="shared" si="34"/>
        <v>0</v>
      </c>
      <c r="G107" s="26">
        <f t="shared" si="34"/>
        <v>0</v>
      </c>
      <c r="H107" s="26">
        <f t="shared" si="34"/>
        <v>0</v>
      </c>
      <c r="I107" s="26">
        <f t="shared" si="34"/>
        <v>0</v>
      </c>
      <c r="J107" s="26"/>
      <c r="K107" s="26"/>
      <c r="L107" s="26"/>
      <c r="M107" s="26"/>
      <c r="N107" s="26">
        <f t="shared" si="34"/>
        <v>0</v>
      </c>
      <c r="O107" s="26">
        <f t="shared" si="34"/>
        <v>0</v>
      </c>
      <c r="P107" s="26">
        <f t="shared" si="34"/>
        <v>0</v>
      </c>
      <c r="Q107" s="26">
        <f t="shared" si="34"/>
        <v>0</v>
      </c>
      <c r="R107" s="23">
        <f t="shared" si="34"/>
        <v>0</v>
      </c>
      <c r="S107" s="21">
        <f t="shared" si="34"/>
        <v>0</v>
      </c>
      <c r="T107" s="23">
        <f t="shared" si="34"/>
        <v>0</v>
      </c>
    </row>
    <row r="132" spans="1:20" s="46" customFormat="1">
      <c r="A132" s="7"/>
      <c r="B132" s="7"/>
      <c r="C132" s="7"/>
      <c r="D132" s="7"/>
      <c r="E132" s="7"/>
      <c r="F132" s="7"/>
      <c r="G132" s="7"/>
      <c r="H132" s="7"/>
      <c r="I132" s="7"/>
      <c r="J132" s="44"/>
      <c r="K132" s="44"/>
      <c r="L132" s="44"/>
      <c r="M132" s="44"/>
      <c r="N132" s="44"/>
      <c r="O132" s="44"/>
      <c r="P132" s="44"/>
      <c r="Q132" s="44"/>
      <c r="R132" s="45"/>
      <c r="S132" s="7"/>
      <c r="T132" s="45"/>
    </row>
    <row r="133" spans="1:20" s="46" customFormat="1">
      <c r="A133" s="7"/>
      <c r="B133" s="7"/>
      <c r="C133" s="7"/>
      <c r="D133" s="7"/>
      <c r="E133" s="7"/>
      <c r="F133" s="7"/>
      <c r="G133" s="7"/>
      <c r="H133" s="7"/>
      <c r="I133" s="7"/>
      <c r="J133" s="44"/>
      <c r="K133" s="44"/>
      <c r="L133" s="44"/>
      <c r="M133" s="44"/>
      <c r="N133" s="44"/>
      <c r="O133" s="44"/>
      <c r="P133" s="44"/>
      <c r="Q133" s="44"/>
      <c r="R133" s="45"/>
      <c r="S133" s="7"/>
      <c r="T133" s="45"/>
    </row>
    <row r="134" spans="1:20" s="19" customFormat="1">
      <c r="A134" s="7"/>
      <c r="B134" s="7"/>
      <c r="C134" s="7"/>
      <c r="D134" s="7"/>
      <c r="E134" s="7"/>
      <c r="F134" s="7"/>
      <c r="G134" s="7"/>
      <c r="H134" s="7"/>
      <c r="I134" s="7"/>
      <c r="J134" s="44"/>
      <c r="K134" s="44"/>
      <c r="L134" s="44"/>
      <c r="M134" s="44"/>
      <c r="N134" s="44"/>
      <c r="O134" s="44"/>
      <c r="P134" s="44"/>
      <c r="Q134" s="44"/>
      <c r="R134" s="45"/>
      <c r="S134" s="7"/>
      <c r="T134" s="45"/>
    </row>
    <row r="135" spans="1:20" s="19" customFormat="1">
      <c r="A135" s="7"/>
      <c r="B135" s="7"/>
      <c r="C135" s="7"/>
      <c r="D135" s="7"/>
      <c r="E135" s="7"/>
      <c r="F135" s="7"/>
      <c r="G135" s="7"/>
      <c r="H135" s="7"/>
      <c r="I135" s="7"/>
      <c r="J135" s="44"/>
      <c r="K135" s="44"/>
      <c r="L135" s="44"/>
      <c r="M135" s="44"/>
      <c r="N135" s="44"/>
      <c r="O135" s="44"/>
      <c r="P135" s="44"/>
      <c r="Q135" s="44"/>
      <c r="R135" s="45"/>
      <c r="S135" s="7"/>
      <c r="T135" s="45"/>
    </row>
    <row r="136" spans="1:20" s="19" customFormat="1">
      <c r="A136" s="7"/>
      <c r="B136" s="7"/>
      <c r="C136" s="7"/>
      <c r="D136" s="7"/>
      <c r="E136" s="7"/>
      <c r="F136" s="7"/>
      <c r="G136" s="7"/>
      <c r="H136" s="7"/>
      <c r="I136" s="7"/>
      <c r="J136" s="44"/>
      <c r="K136" s="44"/>
      <c r="L136" s="44"/>
      <c r="M136" s="44"/>
      <c r="N136" s="44"/>
      <c r="O136" s="44"/>
      <c r="P136" s="44"/>
      <c r="Q136" s="44"/>
      <c r="R136" s="45"/>
      <c r="S136" s="7"/>
      <c r="T136" s="45"/>
    </row>
    <row r="137" spans="1:20" s="19" customFormat="1">
      <c r="A137" s="7"/>
      <c r="B137" s="7"/>
      <c r="C137" s="7"/>
      <c r="D137" s="7"/>
      <c r="E137" s="7"/>
      <c r="F137" s="7"/>
      <c r="G137" s="7"/>
      <c r="H137" s="7"/>
      <c r="I137" s="7"/>
      <c r="J137" s="44"/>
      <c r="K137" s="44"/>
      <c r="L137" s="44"/>
      <c r="M137" s="44"/>
      <c r="N137" s="44"/>
      <c r="O137" s="44"/>
      <c r="P137" s="44"/>
      <c r="Q137" s="44"/>
      <c r="R137" s="45"/>
      <c r="S137" s="7"/>
      <c r="T137" s="45"/>
    </row>
    <row r="138" spans="1:20" s="19" customFormat="1">
      <c r="A138" s="7"/>
      <c r="B138" s="7"/>
      <c r="C138" s="7"/>
      <c r="D138" s="7"/>
      <c r="E138" s="7"/>
      <c r="F138" s="7"/>
      <c r="G138" s="7"/>
      <c r="H138" s="7"/>
      <c r="I138" s="7"/>
      <c r="J138" s="44"/>
      <c r="K138" s="44"/>
      <c r="L138" s="44"/>
      <c r="M138" s="44"/>
      <c r="N138" s="44"/>
      <c r="O138" s="44"/>
      <c r="P138" s="44"/>
      <c r="Q138" s="44"/>
      <c r="R138" s="45"/>
      <c r="S138" s="7"/>
      <c r="T138" s="45"/>
    </row>
    <row r="139" spans="1:20" s="19" customFormat="1">
      <c r="A139" s="7"/>
      <c r="B139" s="7"/>
      <c r="C139" s="7"/>
      <c r="D139" s="7"/>
      <c r="E139" s="7"/>
      <c r="F139" s="7"/>
      <c r="G139" s="7"/>
      <c r="H139" s="7"/>
      <c r="I139" s="7"/>
      <c r="J139" s="44"/>
      <c r="K139" s="44"/>
      <c r="L139" s="44"/>
      <c r="M139" s="44"/>
      <c r="N139" s="44"/>
      <c r="O139" s="44"/>
      <c r="P139" s="44"/>
      <c r="Q139" s="44"/>
      <c r="R139" s="45"/>
      <c r="S139" s="7"/>
      <c r="T139" s="45"/>
    </row>
    <row r="140" spans="1:20" s="19" customFormat="1">
      <c r="A140" s="7"/>
      <c r="B140" s="7"/>
      <c r="C140" s="7"/>
      <c r="D140" s="7"/>
      <c r="E140" s="7"/>
      <c r="F140" s="7"/>
      <c r="G140" s="7"/>
      <c r="H140" s="7"/>
      <c r="I140" s="7"/>
      <c r="J140" s="44"/>
      <c r="K140" s="44"/>
      <c r="L140" s="44"/>
      <c r="M140" s="44"/>
      <c r="N140" s="44"/>
      <c r="O140" s="44"/>
      <c r="P140" s="44"/>
      <c r="Q140" s="44"/>
      <c r="R140" s="45"/>
      <c r="S140" s="7"/>
      <c r="T140" s="45"/>
    </row>
    <row r="141" spans="1:20" s="19" customFormat="1">
      <c r="A141" s="7"/>
      <c r="B141" s="7"/>
      <c r="C141" s="7"/>
      <c r="D141" s="7"/>
      <c r="E141" s="7"/>
      <c r="F141" s="7"/>
      <c r="G141" s="7"/>
      <c r="H141" s="7"/>
      <c r="I141" s="7"/>
      <c r="J141" s="44"/>
      <c r="K141" s="44"/>
      <c r="L141" s="44"/>
      <c r="M141" s="44"/>
      <c r="N141" s="44"/>
      <c r="O141" s="44"/>
      <c r="P141" s="44"/>
      <c r="Q141" s="44"/>
      <c r="R141" s="45"/>
      <c r="S141" s="7"/>
      <c r="T141" s="45"/>
    </row>
    <row r="142" spans="1:20" s="19" customFormat="1">
      <c r="A142" s="7"/>
      <c r="B142" s="7"/>
      <c r="C142" s="7"/>
      <c r="D142" s="7"/>
      <c r="E142" s="7"/>
      <c r="F142" s="7"/>
      <c r="G142" s="7"/>
      <c r="H142" s="7"/>
      <c r="I142" s="7"/>
      <c r="J142" s="44"/>
      <c r="K142" s="44"/>
      <c r="L142" s="44"/>
      <c r="M142" s="44"/>
      <c r="N142" s="44"/>
      <c r="O142" s="44"/>
      <c r="P142" s="44"/>
      <c r="Q142" s="44"/>
      <c r="R142" s="45"/>
      <c r="S142" s="7"/>
      <c r="T142" s="45"/>
    </row>
    <row r="143" spans="1:20" s="19" customFormat="1">
      <c r="A143" s="7"/>
      <c r="B143" s="7"/>
      <c r="C143" s="7"/>
      <c r="D143" s="7"/>
      <c r="E143" s="7"/>
      <c r="F143" s="7"/>
      <c r="G143" s="7"/>
      <c r="H143" s="7"/>
      <c r="I143" s="7"/>
      <c r="J143" s="44"/>
      <c r="K143" s="44"/>
      <c r="L143" s="44"/>
      <c r="M143" s="44"/>
      <c r="N143" s="44"/>
      <c r="O143" s="44"/>
      <c r="P143" s="44"/>
      <c r="Q143" s="44"/>
      <c r="R143" s="45"/>
      <c r="S143" s="7"/>
      <c r="T143" s="45"/>
    </row>
    <row r="144" spans="1:20" s="19" customFormat="1">
      <c r="A144" s="7"/>
      <c r="B144" s="7"/>
      <c r="C144" s="7"/>
      <c r="D144" s="7"/>
      <c r="E144" s="7"/>
      <c r="F144" s="7"/>
      <c r="G144" s="7"/>
      <c r="H144" s="7"/>
      <c r="I144" s="7"/>
      <c r="J144" s="44"/>
      <c r="K144" s="44"/>
      <c r="L144" s="44"/>
      <c r="M144" s="44"/>
      <c r="N144" s="44"/>
      <c r="O144" s="44"/>
      <c r="P144" s="44"/>
      <c r="Q144" s="44"/>
      <c r="R144" s="45"/>
      <c r="S144" s="7"/>
      <c r="T144" s="45"/>
    </row>
    <row r="145" spans="1:22">
      <c r="V145" s="7" t="s">
        <v>44</v>
      </c>
    </row>
    <row r="155" spans="1:22" s="19" customFormat="1">
      <c r="A155" s="7"/>
      <c r="B155" s="7"/>
      <c r="C155" s="7"/>
      <c r="D155" s="7"/>
      <c r="E155" s="7"/>
      <c r="F155" s="7"/>
      <c r="G155" s="7"/>
      <c r="H155" s="7"/>
      <c r="I155" s="7"/>
      <c r="J155" s="44"/>
      <c r="K155" s="44"/>
      <c r="L155" s="44"/>
      <c r="M155" s="44"/>
      <c r="N155" s="44"/>
      <c r="O155" s="44"/>
      <c r="P155" s="44"/>
      <c r="Q155" s="44"/>
      <c r="R155" s="45"/>
      <c r="S155" s="7"/>
      <c r="T155" s="45"/>
    </row>
    <row r="156" spans="1:22" s="19" customFormat="1">
      <c r="A156" s="7"/>
      <c r="B156" s="7"/>
      <c r="C156" s="7"/>
      <c r="D156" s="7"/>
      <c r="E156" s="7"/>
      <c r="F156" s="7"/>
      <c r="G156" s="7"/>
      <c r="H156" s="7"/>
      <c r="I156" s="7"/>
      <c r="J156" s="44"/>
      <c r="K156" s="44"/>
      <c r="L156" s="44"/>
      <c r="M156" s="44"/>
      <c r="N156" s="44"/>
      <c r="O156" s="44"/>
      <c r="P156" s="44"/>
      <c r="Q156" s="44"/>
      <c r="R156" s="45"/>
      <c r="S156" s="7"/>
      <c r="T156" s="45"/>
    </row>
    <row r="157" spans="1:22" s="19" customFormat="1">
      <c r="A157" s="7"/>
      <c r="B157" s="7"/>
      <c r="C157" s="7"/>
      <c r="D157" s="7"/>
      <c r="E157" s="7"/>
      <c r="F157" s="7"/>
      <c r="G157" s="7"/>
      <c r="H157" s="7"/>
      <c r="I157" s="7"/>
      <c r="J157" s="44"/>
      <c r="K157" s="44"/>
      <c r="L157" s="44"/>
      <c r="M157" s="44"/>
      <c r="N157" s="44"/>
      <c r="O157" s="44"/>
      <c r="P157" s="44"/>
      <c r="Q157" s="44"/>
      <c r="R157" s="45"/>
      <c r="S157" s="7"/>
      <c r="T157" s="45"/>
    </row>
    <row r="158" spans="1:22" s="19" customFormat="1">
      <c r="A158" s="7"/>
      <c r="B158" s="7"/>
      <c r="C158" s="7"/>
      <c r="D158" s="7"/>
      <c r="E158" s="7"/>
      <c r="F158" s="7"/>
      <c r="G158" s="7"/>
      <c r="H158" s="7"/>
      <c r="I158" s="7"/>
      <c r="J158" s="44"/>
      <c r="K158" s="44"/>
      <c r="L158" s="44"/>
      <c r="M158" s="44"/>
      <c r="N158" s="44"/>
      <c r="O158" s="44"/>
      <c r="P158" s="44"/>
      <c r="Q158" s="44"/>
      <c r="R158" s="45"/>
      <c r="S158" s="7"/>
      <c r="T158" s="45"/>
    </row>
    <row r="159" spans="1:22" s="19" customFormat="1">
      <c r="A159" s="7"/>
      <c r="B159" s="7"/>
      <c r="C159" s="7"/>
      <c r="D159" s="7"/>
      <c r="E159" s="7"/>
      <c r="F159" s="7"/>
      <c r="G159" s="7"/>
      <c r="H159" s="7"/>
      <c r="I159" s="7"/>
      <c r="J159" s="44"/>
      <c r="K159" s="44"/>
      <c r="L159" s="44"/>
      <c r="M159" s="44"/>
      <c r="N159" s="44"/>
      <c r="O159" s="44"/>
      <c r="P159" s="44"/>
      <c r="Q159" s="44"/>
      <c r="R159" s="45"/>
      <c r="S159" s="7"/>
      <c r="T159" s="45"/>
    </row>
    <row r="160" spans="1:22" s="19" customFormat="1">
      <c r="A160" s="7"/>
      <c r="B160" s="7"/>
      <c r="C160" s="7"/>
      <c r="D160" s="7"/>
      <c r="E160" s="7"/>
      <c r="F160" s="7"/>
      <c r="G160" s="7"/>
      <c r="H160" s="7"/>
      <c r="I160" s="7"/>
      <c r="J160" s="44"/>
      <c r="K160" s="44"/>
      <c r="L160" s="44"/>
      <c r="M160" s="44"/>
      <c r="N160" s="44"/>
      <c r="O160" s="44"/>
      <c r="P160" s="44"/>
      <c r="Q160" s="44"/>
      <c r="R160" s="45"/>
      <c r="S160" s="7"/>
      <c r="T160" s="45"/>
    </row>
    <row r="175" spans="1:20" s="47" customFormat="1">
      <c r="A175" s="7"/>
      <c r="B175" s="7"/>
      <c r="C175" s="7"/>
      <c r="D175" s="7"/>
      <c r="E175" s="7"/>
      <c r="F175" s="7"/>
      <c r="G175" s="7"/>
      <c r="H175" s="7"/>
      <c r="I175" s="7"/>
      <c r="J175" s="44"/>
      <c r="K175" s="44"/>
      <c r="L175" s="44"/>
      <c r="M175" s="44"/>
      <c r="N175" s="44"/>
      <c r="O175" s="44"/>
      <c r="P175" s="44"/>
      <c r="Q175" s="44"/>
      <c r="R175" s="45"/>
      <c r="S175" s="7"/>
      <c r="T175" s="45"/>
    </row>
    <row r="178" spans="1:32" ht="43.5" customHeight="1">
      <c r="U178" s="9"/>
      <c r="V178" s="9"/>
      <c r="W178" s="9"/>
      <c r="X178" s="9"/>
      <c r="Y178" s="9"/>
      <c r="Z178" s="9"/>
      <c r="AA178" s="9"/>
      <c r="AB178" s="9"/>
      <c r="AC178" s="10"/>
      <c r="AD178" s="10"/>
      <c r="AE178" s="10"/>
      <c r="AF178" s="10"/>
    </row>
    <row r="180" spans="1:32" ht="71.25" customHeight="1"/>
    <row r="187" spans="1:32" s="48" customFormat="1">
      <c r="A187" s="7"/>
      <c r="B187" s="7"/>
      <c r="C187" s="7"/>
      <c r="D187" s="7"/>
      <c r="E187" s="7"/>
      <c r="F187" s="7"/>
      <c r="G187" s="7"/>
      <c r="H187" s="7"/>
      <c r="I187" s="7"/>
      <c r="J187" s="44"/>
      <c r="K187" s="44"/>
      <c r="L187" s="44"/>
      <c r="M187" s="44"/>
      <c r="N187" s="44"/>
      <c r="O187" s="44"/>
      <c r="P187" s="44"/>
      <c r="Q187" s="44"/>
      <c r="R187" s="45"/>
      <c r="S187" s="7"/>
      <c r="T187" s="45"/>
    </row>
  </sheetData>
  <mergeCells count="117">
    <mergeCell ref="R71:S71"/>
    <mergeCell ref="R90:S90"/>
    <mergeCell ref="R93:S93"/>
    <mergeCell ref="R88:S88"/>
    <mergeCell ref="R83:S83"/>
    <mergeCell ref="R84:S84"/>
    <mergeCell ref="R85:S85"/>
    <mergeCell ref="R91:S91"/>
    <mergeCell ref="R92:S92"/>
    <mergeCell ref="R53:S53"/>
    <mergeCell ref="R55:S55"/>
    <mergeCell ref="R57:S57"/>
    <mergeCell ref="R59:S59"/>
    <mergeCell ref="R61:S61"/>
    <mergeCell ref="R63:S63"/>
    <mergeCell ref="R65:S65"/>
    <mergeCell ref="R67:S67"/>
    <mergeCell ref="R69:S69"/>
    <mergeCell ref="R106:S106"/>
    <mergeCell ref="R102:S102"/>
    <mergeCell ref="R103:S103"/>
    <mergeCell ref="R104:S104"/>
    <mergeCell ref="A96:T96"/>
    <mergeCell ref="A98:A100"/>
    <mergeCell ref="B98:B100"/>
    <mergeCell ref="C98:C100"/>
    <mergeCell ref="D98:D100"/>
    <mergeCell ref="E98:E100"/>
    <mergeCell ref="N98:N100"/>
    <mergeCell ref="O98:O100"/>
    <mergeCell ref="P98:Q98"/>
    <mergeCell ref="R98:S98"/>
    <mergeCell ref="T98:T100"/>
    <mergeCell ref="P99:P100"/>
    <mergeCell ref="Q99:Q100"/>
    <mergeCell ref="R99:R100"/>
    <mergeCell ref="S99:S100"/>
    <mergeCell ref="F98:F100"/>
    <mergeCell ref="G98:G100"/>
    <mergeCell ref="H98:H100"/>
    <mergeCell ref="I98:I100"/>
    <mergeCell ref="J98:M98"/>
    <mergeCell ref="J99:L99"/>
    <mergeCell ref="M99:M100"/>
    <mergeCell ref="N49:N51"/>
    <mergeCell ref="O49:O51"/>
    <mergeCell ref="P49:Q49"/>
    <mergeCell ref="R49:S49"/>
    <mergeCell ref="A78:A79"/>
    <mergeCell ref="R78:S78"/>
    <mergeCell ref="R79:S79"/>
    <mergeCell ref="F49:F51"/>
    <mergeCell ref="G49:G51"/>
    <mergeCell ref="H49:H51"/>
    <mergeCell ref="I49:I51"/>
    <mergeCell ref="J49:M49"/>
    <mergeCell ref="J50:L50"/>
    <mergeCell ref="M50:M51"/>
    <mergeCell ref="R86:S86"/>
    <mergeCell ref="R87:S87"/>
    <mergeCell ref="R81:S81"/>
    <mergeCell ref="R82:S82"/>
    <mergeCell ref="A49:A51"/>
    <mergeCell ref="B49:B51"/>
    <mergeCell ref="C49:C51"/>
    <mergeCell ref="R94:S94"/>
    <mergeCell ref="B13:B15"/>
    <mergeCell ref="C13:C15"/>
    <mergeCell ref="D13:D15"/>
    <mergeCell ref="E13:E15"/>
    <mergeCell ref="N13:N15"/>
    <mergeCell ref="O13:O15"/>
    <mergeCell ref="P13:Q13"/>
    <mergeCell ref="R13:S13"/>
    <mergeCell ref="G13:G15"/>
    <mergeCell ref="H13:H15"/>
    <mergeCell ref="I13:I15"/>
    <mergeCell ref="J13:M13"/>
    <mergeCell ref="J14:L14"/>
    <mergeCell ref="M14:M15"/>
    <mergeCell ref="Q14:Q15"/>
    <mergeCell ref="R14:R15"/>
    <mergeCell ref="D49:D51"/>
    <mergeCell ref="E49:E51"/>
    <mergeCell ref="T49:T51"/>
    <mergeCell ref="P50:P51"/>
    <mergeCell ref="Q50:Q51"/>
    <mergeCell ref="R50:R51"/>
    <mergeCell ref="S50:S51"/>
    <mergeCell ref="F13:F15"/>
    <mergeCell ref="S14:S15"/>
    <mergeCell ref="T13:T15"/>
    <mergeCell ref="P14:P15"/>
    <mergeCell ref="A12:T12"/>
    <mergeCell ref="A48:T48"/>
    <mergeCell ref="A1:T1"/>
    <mergeCell ref="A3:A5"/>
    <mergeCell ref="B3:B5"/>
    <mergeCell ref="D3:D5"/>
    <mergeCell ref="E3:E5"/>
    <mergeCell ref="F3:F5"/>
    <mergeCell ref="G3:G5"/>
    <mergeCell ref="H3:H5"/>
    <mergeCell ref="I3:I5"/>
    <mergeCell ref="M4:M5"/>
    <mergeCell ref="N3:N5"/>
    <mergeCell ref="J4:L4"/>
    <mergeCell ref="J3:M3"/>
    <mergeCell ref="O3:O5"/>
    <mergeCell ref="S4:S5"/>
    <mergeCell ref="T3:T5"/>
    <mergeCell ref="P3:Q3"/>
    <mergeCell ref="R3:S3"/>
    <mergeCell ref="P4:P5"/>
    <mergeCell ref="Q4:Q5"/>
    <mergeCell ref="R4:R5"/>
    <mergeCell ref="A13:A15"/>
  </mergeCells>
  <printOptions gridLines="1"/>
  <pageMargins left="0.39" right="0.16" top="0.75" bottom="0.75" header="0.3" footer="0.3"/>
  <pageSetup scale="60" orientation="landscape" r:id="rId1"/>
  <rowBreaks count="3" manualBreakCount="3">
    <brk id="11" max="16383" man="1"/>
    <brk id="47" max="19" man="1"/>
    <brk id="95"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Annx 1</vt:lpstr>
      <vt:lpstr>Summary</vt:lpstr>
      <vt:lpstr>Summary!Print_Area</vt:lpstr>
    </vt:vector>
  </TitlesOfParts>
  <Company>Sharepro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szore</dc:creator>
  <cp:lastModifiedBy>Admin</cp:lastModifiedBy>
  <cp:lastPrinted>2016-04-13T08:43:31Z</cp:lastPrinted>
  <dcterms:created xsi:type="dcterms:W3CDTF">2015-12-16T11:01:08Z</dcterms:created>
  <dcterms:modified xsi:type="dcterms:W3CDTF">2019-03-01T08:20:33Z</dcterms:modified>
</cp:coreProperties>
</file>